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一時差異の一覧" state="visible" r:id="rId5"/>
    <sheet sheetId="3" name="02_将来加算・将来減算の集計" state="visible" r:id="rId6"/>
    <sheet sheetId="4" name="03_別表五(一)の期首残高調整" state="visible" r:id="rId7"/>
    <sheet sheetId="5" name="04_解消年度" state="visible" r:id="rId8"/>
    <sheet sheetId="6" name="05_回収可能性の判断" state="visible" r:id="rId9"/>
    <sheet sheetId="7" name="06_税理士に確認する論点" state="visible" r:id="rId10"/>
    <sheet sheetId="8" name="07_検算" state="visible" r:id="rId11"/>
  </sheets>
  <calcPr calcId="171027"/>
</workbook>
</file>

<file path=xl/sharedStrings.xml><?xml version="1.0" encoding="utf-8"?>
<sst xmlns="http://schemas.openxmlformats.org/spreadsheetml/2006/main" count="1279" uniqueCount="227">
  <si>
    <t>サンプル製造株式会社　会計基準移行</t>
  </si>
  <si>
    <t>この表について</t>
  </si>
  <si>
    <r>
      <rPr>
        <color rgb="FF8A8170"/>
        <sz val="9"/>
        <rFont val="Yu Gothic"/>
      </rPr>
      <t>単位：千円　／　黄＝入力　緑＝</t>
    </r>
    <r>
      <rPr>
        <b/>
        <color rgb="FF8A8170"/>
        <sz val="9"/>
        <rFont val="Yu Gothic"/>
      </rPr>
      <t>税理士が判断する箇所</t>
    </r>
    <r>
      <rPr>
        <color rgb="FF8A8170"/>
        <sz val="9"/>
        <rFont val="Yu Gothic"/>
      </rPr>
      <t>（会計士は当てはめを行わない）　白＝Excelの数式</t>
    </r>
  </si>
  <si>
    <t>一時差異</t>
  </si>
  <si>
    <t>金額</t>
  </si>
  <si>
    <t>説明</t>
  </si>
  <si>
    <t>将来加算一時差異</t>
  </si>
  <si>
    <t>繰延税金負債の元</t>
  </si>
  <si>
    <t>将来減算一時差異</t>
  </si>
  <si>
    <t>繰延税金資産の元</t>
  </si>
  <si>
    <t>別表四を通らない</t>
  </si>
  <si>
    <t>移行差異。別表五(一)で調整する（期首欄か当期の増減欄かは税理士が確定する）</t>
  </si>
  <si>
    <t>別表四を通る</t>
  </si>
  <si>
    <t>資産除去債務の第18項の差額（適用初年度の損益）</t>
  </si>
  <si>
    <t>検算の全体判定</t>
  </si>
  <si>
    <t>07_検算 から</t>
  </si>
  <si>
    <t>項目</t>
  </si>
  <si>
    <t>内容</t>
  </si>
  <si>
    <t/>
  </si>
  <si>
    <t>この表の役割</t>
  </si>
  <si>
    <t>移行に伴う一時差異の所在を示し、顧問税理士が申告を組めるだけの明細を渡す。</t>
  </si>
  <si>
    <t>⚠️ 会計士と税理士の線引き</t>
  </si>
  <si>
    <r>
      <rPr>
        <color rgb="FF1A1A1F"/>
        <sz val="10"/>
        <rFont val="Yu Gothic"/>
      </rPr>
      <t>⚠️ 会計士が作れるのは</t>
    </r>
    <r>
      <rPr>
        <b/>
        <color rgb="FF1A1A1F"/>
        <sz val="10"/>
        <rFont val="Yu Gothic"/>
      </rPr>
      <t>差異の所在</t>
    </r>
    <r>
      <rPr>
        <color rgb="FF1A1A1F"/>
        <sz val="10"/>
        <rFont val="Yu Gothic"/>
      </rPr>
      <t>までである。税務上の当てはめ——損金算入の可否・解消年度・繰延税金資産の回収可能性——は税理士の領分であり、本資料では行わない。緑のセルは税理士が埋める箇所である。</t>
    </r>
  </si>
  <si>
    <t>⚠️ なぜこの様式が要るか</t>
  </si>
  <si>
    <r>
      <rPr>
        <color rgb="FF1A1A1F"/>
        <sz val="10"/>
        <rFont val="Yu Gothic"/>
      </rPr>
      <t>⚠️ ただし「当てはめを書かない」ことと「</t>
    </r>
    <r>
      <rPr>
        <b/>
        <color rgb="FF1A1A1F"/>
        <sz val="10"/>
        <rFont val="Yu Gothic"/>
      </rPr>
      <t>税理士に渡す様式を作らない</t>
    </r>
    <r>
      <rPr>
        <color rgb="FF1A1A1F"/>
        <sz val="10"/>
        <rFont val="Yu Gothic"/>
      </rPr>
      <t>」ことは別である。移行差異のうち利益剰余金の期首に直接入るものは</t>
    </r>
    <r>
      <rPr>
        <b/>
        <color rgb="FF1A1A1F"/>
        <sz val="10"/>
        <rFont val="Yu Gothic"/>
      </rPr>
      <t>別表四を通らない</t>
    </r>
    <r>
      <rPr>
        <color rgb="FF1A1A1F"/>
        <sz val="10"/>
        <rFont val="Yu Gothic"/>
      </rPr>
      <t>ため、別表五(一)の期首残高の調整明細が要る。この明細が無いと申告が組めず、決算そのものが止まる。</t>
    </r>
  </si>
  <si>
    <t>⚠️ この表の中心</t>
  </si>
  <si>
    <r>
      <rPr>
        <color rgb="FF1A1A1F"/>
        <sz val="10"/>
        <rFont val="Yu Gothic"/>
      </rPr>
      <t>⚠️ この資料の中心は「</t>
    </r>
    <r>
      <rPr>
        <b/>
        <color rgb="FF1A1A1F"/>
        <sz val="10"/>
        <rFont val="Yu Gothic"/>
      </rPr>
      <t>別表四を通るか通らないか</t>
    </r>
    <r>
      <rPr>
        <color rgb="FF1A1A1F"/>
        <sz val="10"/>
        <rFont val="Yu Gothic"/>
      </rPr>
      <t>」の区別である。①会計方針の変更の累積的影響額（リース・収益認識）と②移行日の測定（減損）は、いずれも利益剰余金の</t>
    </r>
    <r>
      <rPr>
        <b/>
        <color rgb="FF1A1A1F"/>
        <sz val="10"/>
        <rFont val="Yu Gothic"/>
      </rPr>
      <t>期首</t>
    </r>
    <r>
      <rPr>
        <color rgb="FF1A1A1F"/>
        <sz val="10"/>
        <rFont val="Yu Gothic"/>
      </rPr>
      <t>に直接入るので</t>
    </r>
    <r>
      <rPr>
        <b/>
        <color rgb="FF1A1A1F"/>
        <sz val="10"/>
        <rFont val="Yu Gothic"/>
      </rPr>
      <t>別表四を通らない</t>
    </r>
    <r>
      <rPr>
        <color rgb="FF1A1A1F"/>
        <sz val="10"/>
        <rFont val="Yu Gothic"/>
      </rPr>
      <t>。別表五(一)で調整する（期首欄か当期の増減欄かは税理士が確定する）。③資産除去債務の第18項の差額（特別損失）だけが</t>
    </r>
    <r>
      <rPr>
        <b/>
        <color rgb="FF1A1A1F"/>
        <sz val="10"/>
        <rFont val="Yu Gothic"/>
      </rPr>
      <t>適用初年度の損益</t>
    </r>
    <r>
      <rPr>
        <color rgb="FF1A1A1F"/>
        <sz val="10"/>
        <rFont val="Yu Gothic"/>
      </rPr>
      <t>を通るので、別表四で加算し、別表五(一)は増加として動く。⚠️ 減損を「当期の損益」と扱うと、この区別が丸ごと逆になる。</t>
    </r>
  </si>
  <si>
    <t>⚠️ 担保しないこと</t>
  </si>
  <si>
    <t>⚠️ 本資料が担保するのは「差異の集計が背骨の仕訳と一致すること」だけである。区分の当否・解消年度・回収可能性は担保しない。</t>
  </si>
  <si>
    <t>シート</t>
  </si>
  <si>
    <t>役割</t>
  </si>
  <si>
    <t>01_一時差異の一覧</t>
  </si>
  <si>
    <t>移行によって生じた一時差異の一覧（背骨の仕訳から）</t>
  </si>
  <si>
    <t>02_将来加算・将来減算の集計</t>
  </si>
  <si>
    <r>
      <rPr>
        <color rgb="FF1A1A1F"/>
        <sz val="10"/>
        <rFont val="Yu Gothic"/>
      </rPr>
      <t>将来加算と将来減算を</t>
    </r>
    <r>
      <rPr>
        <b/>
        <color rgb="FF1A1A1F"/>
        <sz val="10"/>
        <rFont val="Yu Gothic"/>
      </rPr>
      <t>分けて</t>
    </r>
    <r>
      <rPr>
        <color rgb="FF1A1A1F"/>
        <sz val="10"/>
        <rFont val="Yu Gothic"/>
      </rPr>
      <t>集計する</t>
    </r>
  </si>
  <si>
    <t>03_別表五(一)の期首残高調整</t>
  </si>
  <si>
    <r>
      <rPr>
        <color rgb="FF1A1A1F"/>
        <sz val="10"/>
        <rFont val="Yu Gothic"/>
      </rPr>
      <t>別表五(一)の期首残高調整明細。</t>
    </r>
    <r>
      <rPr>
        <b/>
        <color rgb="FF1A1A1F"/>
        <sz val="10"/>
        <rFont val="Yu Gothic"/>
      </rPr>
      <t>顧問税理士への引渡様式</t>
    </r>
  </si>
  <si>
    <t>04_解消年度</t>
  </si>
  <si>
    <t>解消年度のスケジューリング（税理士が埋める）</t>
  </si>
  <si>
    <t>05_回収可能性の判断</t>
  </si>
  <si>
    <t>回収可能性の判断（すべて税理士）</t>
  </si>
  <si>
    <t>06_税理士に確認する論点</t>
  </si>
  <si>
    <t>税理士に確認する論点の一覧</t>
  </si>
  <si>
    <t>07_検算</t>
  </si>
  <si>
    <t>検算</t>
  </si>
  <si>
    <t>移行によって生じた一時差異の一覧</t>
  </si>
  <si>
    <t>⚠️ ここで捉えるのは「移行によって生じた一時差異の発生額」であり、残高ではない。残高で捉えると各科目の税務簿価を全て持つ必要があり、それは税務の当てはめになる。移行の調書としては発生額で足りる。</t>
  </si>
  <si>
    <t>論点ID</t>
  </si>
  <si>
    <t>基準</t>
  </si>
  <si>
    <t>勘定科目</t>
  </si>
  <si>
    <t>B/S区分</t>
  </si>
  <si>
    <t>順序</t>
  </si>
  <si>
    <t>区分</t>
  </si>
  <si>
    <t>別表四</t>
  </si>
  <si>
    <t>備考</t>
  </si>
  <si>
    <t>BC-01</t>
  </si>
  <si>
    <t>企業結合</t>
  </si>
  <si>
    <t>顧客関連資産</t>
  </si>
  <si>
    <t>資産</t>
  </si>
  <si>
    <t>通らない</t>
  </si>
  <si>
    <r>
      <rPr>
        <color rgb="FF1A1A1F"/>
        <sz val="10"/>
        <rFont val="Yu Gothic"/>
      </rPr>
      <t>⚠️ 利益剰余金の</t>
    </r>
    <r>
      <rPr>
        <b/>
        <color rgb="FF1A1A1F"/>
        <sz val="10"/>
        <rFont val="Yu Gothic"/>
      </rPr>
      <t>期首</t>
    </r>
    <r>
      <rPr>
        <color rgb="FF1A1A1F"/>
        <sz val="10"/>
        <rFont val="Yu Gothic"/>
      </rPr>
      <t>に直接入るため</t>
    </r>
    <r>
      <rPr>
        <b/>
        <color rgb="FF1A1A1F"/>
        <sz val="10"/>
        <rFont val="Yu Gothic"/>
      </rPr>
      <t>別表四を通らない</t>
    </r>
    <r>
      <rPr>
        <color rgb="FF1A1A1F"/>
        <sz val="10"/>
        <rFont val="Yu Gothic"/>
      </rPr>
      <t>。別表五(一)で調整する（期首欄か当期の増減欄かは税理士が確定。移行日の測定＝減損もこちら）</t>
    </r>
  </si>
  <si>
    <t>BC-02</t>
  </si>
  <si>
    <t>商標権</t>
  </si>
  <si>
    <t>BC-03</t>
  </si>
  <si>
    <t>のれん</t>
  </si>
  <si>
    <t>D-01</t>
  </si>
  <si>
    <t>資産除去債務</t>
  </si>
  <si>
    <t>差入保証金</t>
  </si>
  <si>
    <t>通る</t>
  </si>
  <si>
    <t>適用初年度の損益（第18項の差額）を通る。別表四で加算し、別表五(一)は増加として動く</t>
  </si>
  <si>
    <t>L-01</t>
  </si>
  <si>
    <t>リース</t>
  </si>
  <si>
    <t>使用権資産</t>
  </si>
  <si>
    <t>リース負債</t>
  </si>
  <si>
    <t>負債</t>
  </si>
  <si>
    <t>L-02</t>
  </si>
  <si>
    <t>L-04</t>
  </si>
  <si>
    <t>L-05</t>
  </si>
  <si>
    <t>L-07</t>
  </si>
  <si>
    <t>P-01</t>
  </si>
  <si>
    <t>引当金</t>
  </si>
  <si>
    <t>賞与引当金</t>
  </si>
  <si>
    <t>P-02</t>
  </si>
  <si>
    <t>退職給付引当金</t>
  </si>
  <si>
    <t>P-03</t>
  </si>
  <si>
    <t>貸倒引当金</t>
  </si>
  <si>
    <t>P-04</t>
  </si>
  <si>
    <t>P-05</t>
  </si>
  <si>
    <t>P-06</t>
  </si>
  <si>
    <t>製品保証引当金</t>
  </si>
  <si>
    <t>P-07</t>
  </si>
  <si>
    <t>役員退職慰労引当金</t>
  </si>
  <si>
    <t>R-01</t>
  </si>
  <si>
    <t>有形固定資産（除去費用：第一工場 建物）</t>
  </si>
  <si>
    <t>R-02</t>
  </si>
  <si>
    <t>有形固定資産（除去費用：賃借倉庫の造作（建物附属設備））</t>
  </si>
  <si>
    <t>R-03</t>
  </si>
  <si>
    <t>有形固定資産（除去費用：第二工場 構築物）</t>
  </si>
  <si>
    <t>R-04</t>
  </si>
  <si>
    <t>有形固定資産（除去費用：太陽光発電設備）</t>
  </si>
  <si>
    <t>R-05</t>
  </si>
  <si>
    <t>有形固定資産（除去費用：第二工場 建物（賃借。使用権資産））</t>
  </si>
  <si>
    <t>RR-01</t>
  </si>
  <si>
    <t>収益認識</t>
  </si>
  <si>
    <t>返金負債</t>
  </si>
  <si>
    <t>返品資産</t>
  </si>
  <si>
    <t>RS-02</t>
  </si>
  <si>
    <t>契約負債</t>
  </si>
  <si>
    <t>RS-04</t>
  </si>
  <si>
    <t>RS-05</t>
  </si>
  <si>
    <t>VC-01</t>
  </si>
  <si>
    <t>VC-02</t>
  </si>
  <si>
    <t>VC-03</t>
  </si>
  <si>
    <t>G-02</t>
  </si>
  <si>
    <t>減損</t>
  </si>
  <si>
    <t>第二工場 建物（賃借。使用権資産）</t>
  </si>
  <si>
    <t>第二工場 機械装置</t>
  </si>
  <si>
    <t>第二工場 工具器具備品</t>
  </si>
  <si>
    <t>第二工場 構築物</t>
  </si>
  <si>
    <t>G-04</t>
  </si>
  <si>
    <t>旧第三工場 土地</t>
  </si>
  <si>
    <t>S-01</t>
  </si>
  <si>
    <t>本社建物および基幹システム</t>
  </si>
  <si>
    <t>資産の増加＝将来加算（繰延税金負債）／負債の増加＝将来減算（繰延税金資産）。減損による資産の減少は将来減算になる。</t>
  </si>
  <si>
    <r>
      <rPr>
        <color rgb="FF8A8170"/>
        <sz val="9"/>
        <rFont val="Yu Gothic"/>
      </rPr>
      <t>⚠️ 資産除去債務は、除去費用（資産）と債務（負債）が同額で両建てになるため、</t>
    </r>
    <r>
      <rPr>
        <b/>
        <color rgb="FF8A8170"/>
        <sz val="9"/>
        <rFont val="Yu Gothic"/>
      </rPr>
      <t>債務の発生時点</t>
    </r>
    <r>
      <rPr>
        <color rgb="FF8A8170"/>
        <sz val="9"/>
        <rFont val="Yu Gothic"/>
      </rPr>
      <t>では差異が相殺されて0になる。移行時（第18項）は違う——期首の除去費用は減価償却額相当額を控除した後の額なので、差異の純額は債務との差だけ残り、それが特別損失として立つ。07_検算 でこの関係を突き合わせている。</t>
    </r>
  </si>
  <si>
    <t>将来加算・将来減算の集計（相殺しない）</t>
  </si>
  <si>
    <t>⚠️ 将来加算と将来減算は方向が逆で解消時期も違うため、相殺した純額だけで繰延税金資産の回収可能性を判断してはならない。集計欄を分けて置いている。</t>
  </si>
  <si>
    <t>（参考）純額</t>
  </si>
  <si>
    <r>
      <rPr>
        <color rgb="FF1A1A1F"/>
        <sz val="10"/>
        <rFont val="Yu Gothic"/>
      </rPr>
      <t xml:space="preserve">⚠️ </t>
    </r>
    <r>
      <rPr>
        <b/>
        <color rgb="FF1A1A1F"/>
        <sz val="10"/>
        <rFont val="Yu Gothic"/>
      </rPr>
      <t>参考のみ。これで回収可能性を判断しない</t>
    </r>
  </si>
  <si>
    <t>実効税率</t>
  </si>
  <si>
    <t>⚠️ 税率の適用は税理士が確認する</t>
  </si>
  <si>
    <r>
      <rPr>
        <color rgb="FF1A1A1F"/>
        <sz val="10"/>
        <rFont val="Yu Gothic"/>
      </rPr>
      <t>繰延税金負債（回収可能性の判断</t>
    </r>
    <r>
      <rPr>
        <b/>
        <color rgb="FF1A1A1F"/>
        <sz val="10"/>
        <rFont val="Yu Gothic"/>
      </rPr>
      <t>前</t>
    </r>
    <r>
      <rPr>
        <color rgb="FF1A1A1F"/>
        <sz val="10"/>
        <rFont val="Yu Gothic"/>
      </rPr>
      <t>）</t>
    </r>
  </si>
  <si>
    <r>
      <rPr>
        <color rgb="FF1A1A1F"/>
        <sz val="10"/>
        <rFont val="Yu Gothic"/>
      </rPr>
      <t>繰延税金資産（回収可能性の判断</t>
    </r>
    <r>
      <rPr>
        <b/>
        <color rgb="FF1A1A1F"/>
        <sz val="10"/>
        <rFont val="Yu Gothic"/>
      </rPr>
      <t>前</t>
    </r>
    <r>
      <rPr>
        <color rgb="FF1A1A1F"/>
        <sz val="10"/>
        <rFont val="Yu Gothic"/>
      </rPr>
      <t>）</t>
    </r>
  </si>
  <si>
    <t>⚠️ 実際に計上できる額は05で判断する</t>
  </si>
  <si>
    <t>別表四との関係</t>
  </si>
  <si>
    <t>別表四を通らない（利益剰余金の期首に直接入る）</t>
  </si>
  <si>
    <t>会計方針の変更の累積的影響額（リース・収益認識）と、移行日の測定（減損）。いずれも利益剰余金の期首に効くので当期の別表四には出てこない</t>
  </si>
  <si>
    <t>別表四を通る（適用初年度の損益を通る）</t>
  </si>
  <si>
    <t>資産除去債務の第18項の差額。別表四で加算し、別表五(一)は増加として動く。⚠️ 減損は損益に立つが時点が「開始B/S」なのでこちらではない</t>
  </si>
  <si>
    <t>合計</t>
  </si>
  <si>
    <t>（照合）純額との差（0になること）</t>
  </si>
  <si>
    <r>
      <rPr>
        <color rgb="FF8A8170"/>
        <sz val="9"/>
        <rFont val="Yu Gothic"/>
      </rPr>
      <t>⚠️ ⚠️ この資料の中心は「</t>
    </r>
    <r>
      <rPr>
        <b/>
        <color rgb="FF8A8170"/>
        <sz val="9"/>
        <rFont val="Yu Gothic"/>
      </rPr>
      <t>別表四を通るか通らないか</t>
    </r>
    <r>
      <rPr>
        <color rgb="FF8A8170"/>
        <sz val="9"/>
        <rFont val="Yu Gothic"/>
      </rPr>
      <t>」の区別である。①会計方針の変更の累積的影響額（リース・収益認識）と②移行日の測定（減損）は、いずれも利益剰余金の</t>
    </r>
    <r>
      <rPr>
        <b/>
        <color rgb="FF8A8170"/>
        <sz val="9"/>
        <rFont val="Yu Gothic"/>
      </rPr>
      <t>期首</t>
    </r>
    <r>
      <rPr>
        <color rgb="FF8A8170"/>
        <sz val="9"/>
        <rFont val="Yu Gothic"/>
      </rPr>
      <t>に直接入るので</t>
    </r>
    <r>
      <rPr>
        <b/>
        <color rgb="FF8A8170"/>
        <sz val="9"/>
        <rFont val="Yu Gothic"/>
      </rPr>
      <t>別表四を通らない</t>
    </r>
    <r>
      <rPr>
        <color rgb="FF8A8170"/>
        <sz val="9"/>
        <rFont val="Yu Gothic"/>
      </rPr>
      <t>。別表五(一)で調整する（期首欄か当期の増減欄かは税理士が確定する）。③資産除去債務の第18項の差額（特別損失）だけが</t>
    </r>
    <r>
      <rPr>
        <b/>
        <color rgb="FF8A8170"/>
        <sz val="9"/>
        <rFont val="Yu Gothic"/>
      </rPr>
      <t>適用初年度の損益</t>
    </r>
    <r>
      <rPr>
        <color rgb="FF8A8170"/>
        <sz val="9"/>
        <rFont val="Yu Gothic"/>
      </rPr>
      <t>を通るので、別表四で加算し、別表五(一)は増加として動く。⚠️ 減損を「当期の損益」と扱うと、この区別が丸ごと逆になる。</t>
    </r>
  </si>
  <si>
    <t>別表五(一) 期首残高の調整明細（顧問税理士への引渡様式）</t>
  </si>
  <si>
    <t>⚠️ 移行差異のうち利益剰余金の期首に直接入るものは別表四を通らない。したがってこの明細が無いと申告が組めない。金額の当てはめ（どの区分に載せるか）は税理士が判断する。</t>
  </si>
  <si>
    <t>期首現在利益積立金額</t>
  </si>
  <si>
    <t>当期の減</t>
  </si>
  <si>
    <t>当期の増</t>
  </si>
  <si>
    <t>差引翌期首現在</t>
  </si>
  <si>
    <t>区分（税理士）</t>
  </si>
  <si>
    <t>利益剰余金の期首に直接入るもの</t>
  </si>
  <si>
    <t>当期の損益を通るもの</t>
  </si>
  <si>
    <t>（検算）期末 ＝ 期首 − 減 ＋ 増</t>
  </si>
  <si>
    <r>
      <rPr>
        <color rgb="FF8A8170"/>
        <sz val="9"/>
        <rFont val="Yu Gothic"/>
      </rPr>
      <t xml:space="preserve">⚠️ </t>
    </r>
    <r>
      <rPr>
        <b/>
        <color rgb="FF8A8170"/>
        <sz val="9"/>
        <rFont val="Yu Gothic"/>
      </rPr>
      <t>この表は器である。</t>
    </r>
    <r>
      <rPr>
        <color rgb="FF8A8170"/>
        <sz val="9"/>
        <rFont val="Yu Gothic"/>
      </rPr>
      <t xml:space="preserve"> 会計上の差異がどこに生じたかを示すもので、税務上どの区分に載せるか・いつ解消するかは税理士が判断する。緑の列と黄の列は税理士が埋める。</t>
    </r>
  </si>
  <si>
    <t>⚠️ 過年度に遡る移行差異については、申告に「過年度事項の修正の内容を記載した書類」の添付が要ることがある。要否は税理士に確認すること。</t>
  </si>
  <si>
    <t>1年目</t>
  </si>
  <si>
    <t>2年目</t>
  </si>
  <si>
    <t>3年目</t>
  </si>
  <si>
    <t>4年目</t>
  </si>
  <si>
    <t>5年目以降</t>
  </si>
  <si>
    <r>
      <rPr>
        <color rgb="FF8A8170"/>
        <sz val="9"/>
        <rFont val="Yu Gothic"/>
      </rPr>
      <t>⚠️ 黄色のセルは</t>
    </r>
    <r>
      <rPr>
        <b/>
        <color rgb="FF8A8170"/>
        <sz val="9"/>
        <rFont val="Yu Gothic"/>
      </rPr>
      <t>税理士が埋める</t>
    </r>
    <r>
      <rPr>
        <color rgb="FF8A8170"/>
        <sz val="9"/>
        <rFont val="Yu Gothic"/>
      </rPr>
      <t>。会計士は解消年度の当てはめを行わない。</t>
    </r>
  </si>
  <si>
    <r>
      <rPr>
        <color rgb="FF8A8170"/>
        <sz val="9"/>
        <rFont val="Yu Gothic"/>
      </rPr>
      <t xml:space="preserve">⚠️ </t>
    </r>
    <r>
      <rPr>
        <b/>
        <color rgb="FF8A8170"/>
        <sz val="9"/>
        <rFont val="Yu Gothic"/>
      </rPr>
      <t>土地に配分された減損損失は、売却の意思決定がない限りスケジューリングができない。</t>
    </r>
    <r>
      <rPr>
        <color rgb="FF8A8170"/>
        <sz val="9"/>
        <rFont val="Yu Gothic"/>
      </rPr>
      <t xml:space="preserve"> 償却資産に配分された分は減価償却を通じて解消するが、土地は解消時期が定まらない。配分の方法（帳簿価額比例か否か）がここに効いてくる。</t>
    </r>
  </si>
  <si>
    <t>繰延税金資産の回収可能性（税理士が判断する）</t>
  </si>
  <si>
    <t>判断</t>
  </si>
  <si>
    <t>企業の分類</t>
  </si>
  <si>
    <t>将来の課税所得の見積りに基づく</t>
  </si>
  <si>
    <t>分類の根拠</t>
  </si>
  <si>
    <t>将来の課税所得の見積り</t>
  </si>
  <si>
    <t>タックス・プランニングの有無</t>
  </si>
  <si>
    <t>評価性引当額</t>
  </si>
  <si>
    <t>計上できない額</t>
  </si>
  <si>
    <t>計上する繰延税金資産</t>
  </si>
  <si>
    <t>⚠️ 判断前の額は 02 の 0参照。ここは判断後の額</t>
  </si>
  <si>
    <r>
      <rPr>
        <color rgb="FF8A8170"/>
        <sz val="9"/>
        <rFont val="Yu Gothic"/>
      </rPr>
      <t>⚠️ このシートは</t>
    </r>
    <r>
      <rPr>
        <b/>
        <color rgb="FF8A8170"/>
        <sz val="9"/>
        <rFont val="Yu Gothic"/>
      </rPr>
      <t>すべて緑（税理士が判断する箇所）</t>
    </r>
    <r>
      <rPr>
        <color rgb="FF8A8170"/>
        <sz val="9"/>
        <rFont val="Yu Gothic"/>
      </rPr>
      <t>である。会計士が埋めてはならない。</t>
    </r>
  </si>
  <si>
    <t>⚠️ 将来加算一時差異と将来減算一時差異を相殺した純額で判断してはならない。解消時期が異なるためである。02の集計欄を分けているのはそのためである。</t>
  </si>
  <si>
    <t>顧問税理士に確認する論点</t>
  </si>
  <si>
    <t>論点</t>
  </si>
  <si>
    <t>なぜ確認が要るか</t>
  </si>
  <si>
    <t>判断するのは</t>
  </si>
  <si>
    <t>回答</t>
  </si>
  <si>
    <t>移行差異の損金算入の可否と時期</t>
  </si>
  <si>
    <t>会計上の認識時点と税務上の損金算入時点が異なる</t>
  </si>
  <si>
    <t>税理士</t>
  </si>
  <si>
    <t>別表五(一)のどの区分に載せるか</t>
  </si>
  <si>
    <t>利益積立金額の区分は申告書の様式に従う</t>
  </si>
  <si>
    <t>解消年度のスケジューリング</t>
  </si>
  <si>
    <t>繰延税金資産の回収可能性の判断に必要</t>
  </si>
  <si>
    <t>企業の分類（回収可能性の判断）</t>
  </si>
  <si>
    <t>土地に配分された減損損失の扱い</t>
  </si>
  <si>
    <t>⚠️ 売却の意思決定がない限りスケジューリングができない。償却資産に配分された分は減価償却を通じて解消するが、土地は解消時期が定まらない</t>
  </si>
  <si>
    <t>収益認識に係る差異</t>
  </si>
  <si>
    <t>⚠️ 法人税法第22条の2により会計と税務の差が縮まっている領域がある。一律に差異が生じると考えると誤る</t>
  </si>
  <si>
    <t>過年度事項の修正の内容を記載した書類の要否</t>
  </si>
  <si>
    <t>移行差異が過年度に遡る場合、申告に添付する書類が要ることがある</t>
  </si>
  <si>
    <t>貸倒引当金の税務上の繰入限度額</t>
  </si>
  <si>
    <t>⚠️ 法定繰入率によるか貸倒実績率によるか、対象となる金銭債権の範囲、個別評価金銭債権に該当するかで限度額が変わる。会計上の繰入額をそのまま差異とすると誤ることがある</t>
  </si>
  <si>
    <t>賞与引当金・退職給付引当金の損金算入時期</t>
  </si>
  <si>
    <t>賞与は支給時か支給額の通知等の要件を満たした事業年度か、退職給付は支給時か、いずれも会計上の繰入時期と異なる。解消年度のスケジューリングに影響する</t>
  </si>
  <si>
    <t>資産調整勘定と会計上ののれん・無形資産の対応関係</t>
  </si>
  <si>
    <t>⚠️ 会計は のれん・顧客関連資産・商標権の3科目を10年定額で償却し、税務は資産調整勘定 200,000 を60月均等償却する。金額（当期首 会計140,000／税務80,000）も期間も一致しないため、どの差異がいつ解消するかの整理が要る</t>
  </si>
  <si>
    <t>のれん等の償却期間の差（会計10年／税務60月）</t>
  </si>
  <si>
    <t>解消年度のスケジューリングに直接効き、繰延税金負債・繰延税金資産の計上区分にも影響する</t>
  </si>
  <si>
    <t>資産調整勘定の損金算入の可否</t>
  </si>
  <si>
    <t>非適格の事業譲受として資産調整勘定が生じているという前提そのものを確かめる必要がある</t>
  </si>
  <si>
    <r>
      <rPr>
        <color rgb="FF8A8170"/>
        <sz val="9"/>
        <rFont val="Yu Gothic"/>
      </rPr>
      <t>⚠️ ⚠️ 会計士が作れるのは</t>
    </r>
    <r>
      <rPr>
        <b/>
        <color rgb="FF8A8170"/>
        <sz val="9"/>
        <rFont val="Yu Gothic"/>
      </rPr>
      <t>差異の所在</t>
    </r>
    <r>
      <rPr>
        <color rgb="FF8A8170"/>
        <sz val="9"/>
        <rFont val="Yu Gothic"/>
      </rPr>
      <t>までである。税務上の当てはめ——損金算入の可否・解消年度・繰延税金資産の回収可能性——は税理士の領分であり、本資料では行わない。緑のセルは税理士が埋める箇所である。</t>
    </r>
  </si>
  <si>
    <r>
      <rPr>
        <color rgb="FF8A8170"/>
        <sz val="9"/>
        <rFont val="Yu Gothic"/>
      </rPr>
      <t>⚠️ ⚠️ ただし「当てはめを書かない」ことと「</t>
    </r>
    <r>
      <rPr>
        <b/>
        <color rgb="FF8A8170"/>
        <sz val="9"/>
        <rFont val="Yu Gothic"/>
      </rPr>
      <t>税理士に渡す様式を作らない</t>
    </r>
    <r>
      <rPr>
        <color rgb="FF8A8170"/>
        <sz val="9"/>
        <rFont val="Yu Gothic"/>
      </rPr>
      <t>」ことは別である。移行差異のうち利益剰余金の期首に直接入るものは</t>
    </r>
    <r>
      <rPr>
        <b/>
        <color rgb="FF8A8170"/>
        <sz val="9"/>
        <rFont val="Yu Gothic"/>
      </rPr>
      <t>別表四を通らない</t>
    </r>
    <r>
      <rPr>
        <color rgb="FF8A8170"/>
        <sz val="9"/>
        <rFont val="Yu Gothic"/>
      </rPr>
      <t>ため、別表五(一)の期首残高の調整明細が要る。この明細が無いと申告が組めず、決算そのものが止まる。</t>
    </r>
  </si>
  <si>
    <t>確認事項</t>
  </si>
  <si>
    <t>差額</t>
  </si>
  <si>
    <t>判定</t>
  </si>
  <si>
    <t>見るべき箇所</t>
  </si>
  <si>
    <t>将来加算 ＋ 将来減算 ＝ 純額</t>
  </si>
  <si>
    <t>02</t>
  </si>
  <si>
    <t>別表四を通る ＋ 通らない ＝ 純額</t>
  </si>
  <si>
    <t>別表五(一)：期末 ＝ 期首 − 減 ＋ 増</t>
  </si>
  <si>
    <t>03</t>
  </si>
  <si>
    <t>（参考）資産除去債務・第18項の差額（適用初年度の特別損失）</t>
  </si>
  <si>
    <t>01には出ない（一時差異ではなくPLの行）</t>
  </si>
  <si>
    <t>⭐資産除去債務の差異の純額 ＋ 第18項の差額（特別損失）＝ 0</t>
  </si>
  <si>
    <t>01とこのシート</t>
  </si>
  <si>
    <t>全体判定</t>
  </si>
  <si>
    <t>⚠️ ⚠️ 本資料が担保するのは「差異の集計が背骨の仕訳と一致すること」だけである。区分の当否・解消年度・回収可能性は担保しない。</t>
  </si>
  <si>
    <t>・一時差異の合計 ＝ 背骨の仕訳のうち一時差異フラグが立つ行の純額</t>
  </si>
  <si>
    <t>・別表五(一)の期末 ＝ 期首 − 減 ＋ 増</t>
  </si>
  <si>
    <t>・別表四を通らない差異と通る差異の合計 ＝ 一時差異の合計</t>
  </si>
  <si>
    <t>・⚠️ 税務上の金額が入力されていない科目が無いこと（空欄は0と区別する）</t>
  </si>
  <si>
    <t>・⭐資産除去債務の差異の純額 ＋ 第18項の差額（特別損失）＝ 0（期首の債務と期首の除去費用の差が、そのまま損失として立つ）</t>
  </si>
  <si>
    <t>・⭐引当金の差異（全額が将来減算）＝ 07_残高一覧の当期首の合計（比較期首＋比較年度の変動）</t>
  </si>
  <si>
    <t>・⭐企業結合の差異（全額が将来加算）＝ 06_残高一覧の当期首の合計（比較期首＋比較年度の償却）。⚠️ 引当金（将来減算）と方向が逆なので相殺しない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</si>
</sst>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5" x14ac:knownFonts="1">
    <font>
      <color theme="1"/>
      <family val="2"/>
      <scheme val="minor"/>
      <sz val="11"/>
      <name val="Calibri"/>
    </font>
    <font>
      <b/>
      <color rgb="FF1A1A1F"/>
      <sz val="10"/>
      <name val="Yu Gothic"/>
    </font>
    <font>
      <color rgb="FF8A8170"/>
      <sz val="9"/>
      <name val="Yu Gothic"/>
    </font>
    <font>
      <color rgb="FF1A1A1F"/>
      <sz val="10"/>
      <name val="Yu Gothic"/>
    </font>
    <font>
      <b/>
      <color rgb="FFB03030"/>
      <sz val="10"/>
      <name val="Yu Gothic"/>
    </font>
  </fonts>
  <fills count="7">
    <fill>
      <patternFill patternType="none"/>
    </fill>
    <fill>
      <patternFill patternType="gray125"/>
    </fill>
    <fill>
      <patternFill patternType="solid">
        <fgColor rgb="FFECE4D2"/>
      </patternFill>
    </fill>
    <fill>
      <patternFill patternType="solid">
        <fgColor rgb="FFE8EFEA"/>
      </patternFill>
    </fill>
    <fill>
      <patternFill patternType="solid">
        <fgColor rgb="FFF6DEDE"/>
      </patternFill>
    </fill>
    <fill>
      <patternFill patternType="solid">
        <fgColor rgb="FFFFF2B8"/>
      </patternFill>
    </fill>
    <fill>
      <patternFill patternType="solid">
        <fgColor rgb="FFDCEFE0"/>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1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164" fontId="1" fillId="3" borderId="1" xfId="0" applyNumberFormat="1" applyFont="1" applyFill="1" applyBorder="1" applyAlignment="1">
      <alignment horizontal="right" vertical="center" wrapText="1"/>
    </xf>
    <xf numFmtId="0" fontId="3" fillId="0" borderId="1" xfId="0" applyFont="1" applyBorder="1" applyAlignment="1">
      <alignment vertical="center" wrapText="1"/>
    </xf>
    <xf numFmtId="0" fontId="4" fillId="0" borderId="0" xfId="0" applyFont="1" applyAlignment="1">
      <alignment vertical="center" wrapText="1"/>
    </xf>
    <xf numFmtId="164" fontId="3" fillId="0" borderId="1" xfId="0" applyNumberFormat="1" applyFont="1" applyBorder="1" applyAlignment="1">
      <alignment horizontal="right" vertical="center" wrapText="1"/>
    </xf>
    <xf numFmtId="0" fontId="2" fillId="0" borderId="0" xfId="0" applyFont="1" applyAlignment="1">
      <alignment vertical="top" wrapText="1"/>
    </xf>
    <xf numFmtId="0" fontId="3" fillId="4" borderId="1" xfId="0" applyFont="1" applyFill="1" applyBorder="1" applyAlignment="1">
      <alignment vertical="center" wrapText="1"/>
    </xf>
    <xf numFmtId="164" fontId="3" fillId="4" borderId="1" xfId="0" applyNumberFormat="1" applyFont="1" applyFill="1" applyBorder="1" applyAlignment="1">
      <alignment horizontal="right" vertical="center" wrapText="1"/>
    </xf>
    <xf numFmtId="10" fontId="3" fillId="5" borderId="1" xfId="0" applyNumberFormat="1" applyFont="1" applyFill="1" applyBorder="1" applyAlignment="1">
      <alignment horizontal="right" vertical="center" wrapText="1"/>
    </xf>
    <xf numFmtId="164" fontId="3" fillId="5" borderId="1" xfId="0" applyNumberFormat="1" applyFont="1" applyFill="1" applyBorder="1" applyAlignment="1">
      <alignment horizontal="right" vertical="center" wrapText="1"/>
    </xf>
    <xf numFmtId="0" fontId="3" fillId="6" borderId="1" xfId="0" applyFont="1" applyFill="1" applyBorder="1" applyAlignment="1">
      <alignment vertical="center" wrapText="1"/>
    </xf>
    <xf numFmtId="0" fontId="3" fillId="5"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34" customWidth="1"/>
    <col min="2" max="2" width="20" customWidth="1"/>
    <col min="3" max="3" width="84" customWidth="1"/>
  </cols>
  <sheetData>
    <row r="1" spans="1:3" x14ac:dyDescent="0.25">
      <c r="A1" s="1" t="s">
        <v>0</v>
      </c>
      <c r="B1" s="1"/>
      <c r="C1" s="1"/>
    </row>
    <row r="2" spans="1:3" x14ac:dyDescent="0.25">
      <c r="A2" s="1" t="s">
        <v>1</v>
      </c>
      <c r="B2" s="1"/>
      <c r="C2" s="1"/>
    </row>
    <row r="3" spans="1:3" x14ac:dyDescent="0.25">
      <c r="A3" s="2" t="s">
        <v>2</v>
      </c>
      <c r="B3" s="2"/>
      <c r="C3" s="2"/>
    </row>
    <row r="5" spans="1:3" x14ac:dyDescent="0.25">
      <c r="A5" s="3" t="s">
        <v>3</v>
      </c>
      <c r="B5" s="3" t="s">
        <v>4</v>
      </c>
      <c r="C5" s="3" t="s">
        <v>5</v>
      </c>
    </row>
    <row r="6" spans="1:3" x14ac:dyDescent="0.25">
      <c r="A6" s="4" t="s">
        <v>6</v>
      </c>
      <c r="B6" s="5">
        <f>'02_将来加算・将来減算の集計'!B8</f>
      </c>
      <c r="C6" s="4" t="s">
        <v>7</v>
      </c>
    </row>
    <row r="7" spans="1:3" x14ac:dyDescent="0.25">
      <c r="A7" s="4" t="s">
        <v>8</v>
      </c>
      <c r="B7" s="5">
        <f>'02_将来加算・将来減算の集計'!B9</f>
      </c>
      <c r="C7" s="4" t="s">
        <v>9</v>
      </c>
    </row>
    <row r="8" spans="1:3" x14ac:dyDescent="0.25">
      <c r="A8" s="4" t="s">
        <v>10</v>
      </c>
      <c r="B8" s="5">
        <f>'02_将来加算・将来減算の集計'!B17</f>
      </c>
      <c r="C8" s="4" t="s">
        <v>11</v>
      </c>
    </row>
    <row r="9" spans="1:3" x14ac:dyDescent="0.25">
      <c r="A9" s="4" t="s">
        <v>12</v>
      </c>
      <c r="B9" s="5">
        <f>'02_将来加算・将来減算の集計'!B18</f>
      </c>
      <c r="C9" s="4" t="s">
        <v>13</v>
      </c>
    </row>
    <row r="10" spans="1:3" x14ac:dyDescent="0.25">
      <c r="A10" s="4" t="s">
        <v>14</v>
      </c>
      <c r="B10" s="4">
        <f>'07_検算'!$B$12</f>
      </c>
      <c r="C10" s="4" t="s">
        <v>15</v>
      </c>
    </row>
    <row r="12" spans="1:3" x14ac:dyDescent="0.25">
      <c r="A12" s="3" t="s">
        <v>16</v>
      </c>
      <c r="B12" s="3" t="s">
        <v>17</v>
      </c>
      <c r="C12" s="3" t="s">
        <v>18</v>
      </c>
    </row>
    <row r="13" spans="1:3" x14ac:dyDescent="0.25">
      <c r="A13" s="6" t="s">
        <v>19</v>
      </c>
      <c r="B13" s="6" t="s">
        <v>20</v>
      </c>
      <c r="C13" s="6"/>
    </row>
    <row r="14" spans="1:3" x14ac:dyDescent="0.25">
      <c r="A14" s="6" t="s">
        <v>21</v>
      </c>
      <c r="B14" s="6" t="s">
        <v>22</v>
      </c>
      <c r="C14" s="6"/>
    </row>
    <row r="15" spans="1:3" x14ac:dyDescent="0.25">
      <c r="A15" s="6" t="s">
        <v>23</v>
      </c>
      <c r="B15" s="6" t="s">
        <v>24</v>
      </c>
      <c r="C15" s="6"/>
    </row>
    <row r="16" spans="1:3" x14ac:dyDescent="0.25">
      <c r="A16" s="6" t="s">
        <v>25</v>
      </c>
      <c r="B16" s="6" t="s">
        <v>26</v>
      </c>
      <c r="C16" s="6"/>
    </row>
    <row r="17" spans="1:3" x14ac:dyDescent="0.25">
      <c r="A17" s="6" t="s">
        <v>27</v>
      </c>
      <c r="B17" s="6" t="s">
        <v>28</v>
      </c>
      <c r="C17" s="6"/>
    </row>
    <row r="19" spans="1:3" x14ac:dyDescent="0.25">
      <c r="A19" s="3" t="s">
        <v>29</v>
      </c>
      <c r="B19" s="3" t="s">
        <v>30</v>
      </c>
      <c r="C19" s="3" t="s">
        <v>18</v>
      </c>
    </row>
    <row r="20" spans="1:3" x14ac:dyDescent="0.25">
      <c r="A20" s="6" t="s">
        <v>31</v>
      </c>
      <c r="B20" s="6" t="s">
        <v>32</v>
      </c>
      <c r="C20" s="6"/>
    </row>
    <row r="21" spans="1:3" x14ac:dyDescent="0.25">
      <c r="A21" s="6" t="s">
        <v>33</v>
      </c>
      <c r="B21" s="6" t="s">
        <v>34</v>
      </c>
      <c r="C21" s="6"/>
    </row>
    <row r="22" spans="1:3" x14ac:dyDescent="0.25">
      <c r="A22" s="6" t="s">
        <v>35</v>
      </c>
      <c r="B22" s="6" t="s">
        <v>36</v>
      </c>
      <c r="C22" s="6"/>
    </row>
    <row r="23" spans="1:3" x14ac:dyDescent="0.25">
      <c r="A23" s="6" t="s">
        <v>37</v>
      </c>
      <c r="B23" s="6" t="s">
        <v>38</v>
      </c>
      <c r="C23" s="6"/>
    </row>
    <row r="24" spans="1:3" x14ac:dyDescent="0.25">
      <c r="A24" s="6" t="s">
        <v>39</v>
      </c>
      <c r="B24" s="6" t="s">
        <v>40</v>
      </c>
      <c r="C24" s="6"/>
    </row>
    <row r="25" spans="1:3" x14ac:dyDescent="0.25">
      <c r="A25" s="6" t="s">
        <v>41</v>
      </c>
      <c r="B25" s="6" t="s">
        <v>42</v>
      </c>
      <c r="C25" s="6"/>
    </row>
    <row r="26" spans="1:3" x14ac:dyDescent="0.25">
      <c r="A26" s="6" t="s">
        <v>43</v>
      </c>
      <c r="B26" s="6" t="s">
        <v>44</v>
      </c>
      <c r="C26" s="6"/>
    </row>
  </sheetData>
  <mergeCells count="15">
    <mergeCell ref="A1:C1"/>
    <mergeCell ref="A2:C2"/>
    <mergeCell ref="A3:C3"/>
    <mergeCell ref="B13:C13"/>
    <mergeCell ref="B14:C14"/>
    <mergeCell ref="B15:C15"/>
    <mergeCell ref="B16:C16"/>
    <mergeCell ref="B17:C17"/>
    <mergeCell ref="B20:C20"/>
    <mergeCell ref="B21:C21"/>
    <mergeCell ref="B22:C22"/>
    <mergeCell ref="B23:C23"/>
    <mergeCell ref="B24:C24"/>
    <mergeCell ref="B25:C25"/>
    <mergeCell ref="B26:C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FormatPr defaultRowHeight="15" outlineLevelRow="0" outlineLevelCol="0" x14ac:dyDescent="55"/>
  <cols>
    <col min="1" max="1" width="10" customWidth="1"/>
    <col min="2" max="2" width="14" customWidth="1"/>
    <col min="3" max="3" width="34" customWidth="1"/>
    <col min="4" max="4" width="10" customWidth="1"/>
    <col min="5" max="5" width="8" customWidth="1"/>
    <col min="6" max="6" width="16" customWidth="1"/>
    <col min="7" max="7" width="12" customWidth="1"/>
    <col min="8" max="8" width="14" customWidth="1"/>
    <col min="9" max="9" width="60" customWidth="1"/>
  </cols>
  <sheetData>
    <row r="1" spans="1:9" x14ac:dyDescent="0.25">
      <c r="A1" s="1" t="s">
        <v>0</v>
      </c>
      <c r="B1" s="1"/>
      <c r="C1" s="1"/>
      <c r="D1" s="1"/>
      <c r="E1" s="1"/>
      <c r="F1" s="1"/>
      <c r="G1" s="1"/>
      <c r="H1" s="1"/>
      <c r="I1" s="1"/>
    </row>
    <row r="2" spans="1:9" x14ac:dyDescent="0.25">
      <c r="A2" s="1" t="s">
        <v>45</v>
      </c>
      <c r="B2" s="1"/>
      <c r="C2" s="1"/>
      <c r="D2" s="1"/>
      <c r="E2" s="1"/>
      <c r="F2" s="1"/>
      <c r="G2" s="1"/>
      <c r="H2" s="1"/>
      <c r="I2" s="1"/>
    </row>
    <row r="3" spans="1:9" x14ac:dyDescent="0.25">
      <c r="A3" s="2" t="s">
        <v>2</v>
      </c>
      <c r="B3" s="2"/>
      <c r="C3" s="2"/>
      <c r="D3" s="2"/>
      <c r="E3" s="2"/>
      <c r="F3" s="2"/>
      <c r="G3" s="2"/>
      <c r="H3" s="2"/>
      <c r="I3" s="2"/>
    </row>
    <row r="5" spans="1:9" x14ac:dyDescent="0.25">
      <c r="A5" s="7" t="s">
        <v>46</v>
      </c>
      <c r="B5" s="7"/>
      <c r="C5" s="7"/>
      <c r="D5" s="7"/>
      <c r="E5" s="7"/>
      <c r="F5" s="7"/>
      <c r="G5" s="7"/>
      <c r="H5" s="7"/>
      <c r="I5" s="7"/>
    </row>
    <row r="7" spans="1:9" x14ac:dyDescent="0.25">
      <c r="A7" s="3" t="s">
        <v>47</v>
      </c>
      <c r="B7" s="3" t="s">
        <v>48</v>
      </c>
      <c r="C7" s="3" t="s">
        <v>49</v>
      </c>
      <c r="D7" s="3" t="s">
        <v>50</v>
      </c>
      <c r="E7" s="3" t="s">
        <v>51</v>
      </c>
      <c r="F7" s="3" t="s">
        <v>3</v>
      </c>
      <c r="G7" s="3" t="s">
        <v>52</v>
      </c>
      <c r="H7" s="3" t="s">
        <v>53</v>
      </c>
      <c r="I7" s="3" t="s">
        <v>54</v>
      </c>
    </row>
    <row r="8" spans="1:9" x14ac:dyDescent="0.25">
      <c r="A8" s="6" t="s">
        <v>55</v>
      </c>
      <c r="B8" s="6" t="s">
        <v>56</v>
      </c>
      <c r="C8" s="6" t="s">
        <v>57</v>
      </c>
      <c r="D8" s="6" t="s">
        <v>58</v>
      </c>
      <c r="E8" s="6">
        <v>1</v>
      </c>
      <c r="F8" s="8">
        <v>72000</v>
      </c>
      <c r="G8" s="6">
        <f>IF(F8&gt;=0,"将来加算","将来減算")</f>
      </c>
      <c r="H8" s="6" t="s">
        <v>59</v>
      </c>
      <c r="I8" s="6" t="s">
        <v>60</v>
      </c>
    </row>
    <row r="9" spans="1:9" x14ac:dyDescent="0.25">
      <c r="A9" s="6" t="s">
        <v>55</v>
      </c>
      <c r="B9" s="6" t="s">
        <v>56</v>
      </c>
      <c r="C9" s="6" t="s">
        <v>57</v>
      </c>
      <c r="D9" s="6" t="s">
        <v>58</v>
      </c>
      <c r="E9" s="6">
        <v>1</v>
      </c>
      <c r="F9" s="8">
        <v>-9000</v>
      </c>
      <c r="G9" s="6">
        <f>IF(F9&gt;=0,"将来加算","将来減算")</f>
      </c>
      <c r="H9" s="6" t="s">
        <v>59</v>
      </c>
      <c r="I9" s="6" t="s">
        <v>60</v>
      </c>
    </row>
    <row r="10" spans="1:9" x14ac:dyDescent="0.25">
      <c r="A10" s="6" t="s">
        <v>61</v>
      </c>
      <c r="B10" s="6" t="s">
        <v>56</v>
      </c>
      <c r="C10" s="6" t="s">
        <v>62</v>
      </c>
      <c r="D10" s="6" t="s">
        <v>58</v>
      </c>
      <c r="E10" s="6">
        <v>1</v>
      </c>
      <c r="F10" s="8">
        <v>32000</v>
      </c>
      <c r="G10" s="6">
        <f>IF(F10&gt;=0,"将来加算","将来減算")</f>
      </c>
      <c r="H10" s="6" t="s">
        <v>59</v>
      </c>
      <c r="I10" s="6" t="s">
        <v>60</v>
      </c>
    </row>
    <row r="11" spans="1:9" x14ac:dyDescent="0.25">
      <c r="A11" s="6" t="s">
        <v>61</v>
      </c>
      <c r="B11" s="6" t="s">
        <v>56</v>
      </c>
      <c r="C11" s="6" t="s">
        <v>62</v>
      </c>
      <c r="D11" s="6" t="s">
        <v>58</v>
      </c>
      <c r="E11" s="6">
        <v>1</v>
      </c>
      <c r="F11" s="8">
        <v>-4000</v>
      </c>
      <c r="G11" s="6">
        <f>IF(F11&gt;=0,"将来加算","将来減算")</f>
      </c>
      <c r="H11" s="6" t="s">
        <v>59</v>
      </c>
      <c r="I11" s="6" t="s">
        <v>60</v>
      </c>
    </row>
    <row r="12" spans="1:9" x14ac:dyDescent="0.25">
      <c r="A12" s="6" t="s">
        <v>63</v>
      </c>
      <c r="B12" s="6" t="s">
        <v>56</v>
      </c>
      <c r="C12" s="6" t="s">
        <v>64</v>
      </c>
      <c r="D12" s="6" t="s">
        <v>58</v>
      </c>
      <c r="E12" s="6">
        <v>1</v>
      </c>
      <c r="F12" s="8">
        <v>56000</v>
      </c>
      <c r="G12" s="6">
        <f>IF(F12&gt;=0,"将来加算","将来減算")</f>
      </c>
      <c r="H12" s="6" t="s">
        <v>59</v>
      </c>
      <c r="I12" s="6" t="s">
        <v>60</v>
      </c>
    </row>
    <row r="13" spans="1:9" x14ac:dyDescent="0.25">
      <c r="A13" s="6" t="s">
        <v>63</v>
      </c>
      <c r="B13" s="6" t="s">
        <v>56</v>
      </c>
      <c r="C13" s="6" t="s">
        <v>64</v>
      </c>
      <c r="D13" s="6" t="s">
        <v>58</v>
      </c>
      <c r="E13" s="6">
        <v>1</v>
      </c>
      <c r="F13" s="8">
        <v>-7000</v>
      </c>
      <c r="G13" s="6">
        <f>IF(F13&gt;=0,"将来加算","将来減算")</f>
      </c>
      <c r="H13" s="6" t="s">
        <v>59</v>
      </c>
      <c r="I13" s="6" t="s">
        <v>60</v>
      </c>
    </row>
    <row r="14" spans="1:9" x14ac:dyDescent="0.25">
      <c r="A14" s="6" t="s">
        <v>65</v>
      </c>
      <c r="B14" s="6" t="s">
        <v>66</v>
      </c>
      <c r="C14" s="6" t="s">
        <v>67</v>
      </c>
      <c r="D14" s="6" t="s">
        <v>58</v>
      </c>
      <c r="E14" s="6">
        <v>1</v>
      </c>
      <c r="F14" s="8">
        <v>-2400</v>
      </c>
      <c r="G14" s="6">
        <f>IF(F14&gt;=0,"将来加算","将来減算")</f>
      </c>
      <c r="H14" s="6" t="s">
        <v>68</v>
      </c>
      <c r="I14" s="6" t="s">
        <v>69</v>
      </c>
    </row>
    <row r="15" spans="1:9" x14ac:dyDescent="0.25">
      <c r="A15" s="6" t="s">
        <v>70</v>
      </c>
      <c r="B15" s="6" t="s">
        <v>71</v>
      </c>
      <c r="C15" s="6" t="s">
        <v>72</v>
      </c>
      <c r="D15" s="6" t="s">
        <v>58</v>
      </c>
      <c r="E15" s="6">
        <v>1</v>
      </c>
      <c r="F15" s="8">
        <v>266106.98</v>
      </c>
      <c r="G15" s="6">
        <f>IF(F15&gt;=0,"将来加算","将来減算")</f>
      </c>
      <c r="H15" s="6" t="s">
        <v>59</v>
      </c>
      <c r="I15" s="6" t="s">
        <v>60</v>
      </c>
    </row>
    <row r="16" spans="1:9" x14ac:dyDescent="0.25">
      <c r="A16" s="6" t="s">
        <v>70</v>
      </c>
      <c r="B16" s="6" t="s">
        <v>71</v>
      </c>
      <c r="C16" s="6" t="s">
        <v>73</v>
      </c>
      <c r="D16" s="6" t="s">
        <v>74</v>
      </c>
      <c r="E16" s="6">
        <v>1</v>
      </c>
      <c r="F16" s="8">
        <v>-261606.98</v>
      </c>
      <c r="G16" s="6">
        <f>IF(F16&gt;=0,"将来加算","将来減算")</f>
      </c>
      <c r="H16" s="6" t="s">
        <v>59</v>
      </c>
      <c r="I16" s="6" t="s">
        <v>60</v>
      </c>
    </row>
    <row r="17" spans="1:9" x14ac:dyDescent="0.25">
      <c r="A17" s="6" t="s">
        <v>75</v>
      </c>
      <c r="B17" s="6" t="s">
        <v>71</v>
      </c>
      <c r="C17" s="6" t="s">
        <v>72</v>
      </c>
      <c r="D17" s="6" t="s">
        <v>58</v>
      </c>
      <c r="E17" s="6">
        <v>1</v>
      </c>
      <c r="F17" s="8">
        <v>745145.42</v>
      </c>
      <c r="G17" s="6">
        <f>IF(F17&gt;=0,"将来加算","将来減算")</f>
      </c>
      <c r="H17" s="6" t="s">
        <v>59</v>
      </c>
      <c r="I17" s="6" t="s">
        <v>60</v>
      </c>
    </row>
    <row r="18" spans="1:9" x14ac:dyDescent="0.25">
      <c r="A18" s="6" t="s">
        <v>75</v>
      </c>
      <c r="B18" s="6" t="s">
        <v>71</v>
      </c>
      <c r="C18" s="6" t="s">
        <v>73</v>
      </c>
      <c r="D18" s="6" t="s">
        <v>74</v>
      </c>
      <c r="E18" s="6">
        <v>1</v>
      </c>
      <c r="F18" s="8">
        <v>-736945.42</v>
      </c>
      <c r="G18" s="6">
        <f>IF(F18&gt;=0,"将来加算","将来減算")</f>
      </c>
      <c r="H18" s="6" t="s">
        <v>59</v>
      </c>
      <c r="I18" s="6" t="s">
        <v>60</v>
      </c>
    </row>
    <row r="19" spans="1:9" x14ac:dyDescent="0.25">
      <c r="A19" s="6" t="s">
        <v>76</v>
      </c>
      <c r="B19" s="6" t="s">
        <v>71</v>
      </c>
      <c r="C19" s="6" t="s">
        <v>72</v>
      </c>
      <c r="D19" s="6" t="s">
        <v>58</v>
      </c>
      <c r="E19" s="6">
        <v>1</v>
      </c>
      <c r="F19" s="8">
        <v>44418.15</v>
      </c>
      <c r="G19" s="6">
        <f>IF(F19&gt;=0,"将来加算","将来減算")</f>
      </c>
      <c r="H19" s="6" t="s">
        <v>59</v>
      </c>
      <c r="I19" s="6" t="s">
        <v>60</v>
      </c>
    </row>
    <row r="20" spans="1:9" x14ac:dyDescent="0.25">
      <c r="A20" s="6" t="s">
        <v>76</v>
      </c>
      <c r="B20" s="6" t="s">
        <v>71</v>
      </c>
      <c r="C20" s="6" t="s">
        <v>73</v>
      </c>
      <c r="D20" s="6" t="s">
        <v>74</v>
      </c>
      <c r="E20" s="6">
        <v>1</v>
      </c>
      <c r="F20" s="8">
        <v>-44418.15</v>
      </c>
      <c r="G20" s="6">
        <f>IF(F20&gt;=0,"将来加算","将来減算")</f>
      </c>
      <c r="H20" s="6" t="s">
        <v>59</v>
      </c>
      <c r="I20" s="6" t="s">
        <v>60</v>
      </c>
    </row>
    <row r="21" spans="1:9" x14ac:dyDescent="0.25">
      <c r="A21" s="6" t="s">
        <v>77</v>
      </c>
      <c r="B21" s="6" t="s">
        <v>71</v>
      </c>
      <c r="C21" s="6" t="s">
        <v>72</v>
      </c>
      <c r="D21" s="6" t="s">
        <v>58</v>
      </c>
      <c r="E21" s="6">
        <v>1</v>
      </c>
      <c r="F21" s="8">
        <v>9477.65</v>
      </c>
      <c r="G21" s="6">
        <f>IF(F21&gt;=0,"将来加算","将来減算")</f>
      </c>
      <c r="H21" s="6" t="s">
        <v>59</v>
      </c>
      <c r="I21" s="6" t="s">
        <v>60</v>
      </c>
    </row>
    <row r="22" spans="1:9" x14ac:dyDescent="0.25">
      <c r="A22" s="6" t="s">
        <v>77</v>
      </c>
      <c r="B22" s="6" t="s">
        <v>71</v>
      </c>
      <c r="C22" s="6" t="s">
        <v>73</v>
      </c>
      <c r="D22" s="6" t="s">
        <v>74</v>
      </c>
      <c r="E22" s="6">
        <v>1</v>
      </c>
      <c r="F22" s="8">
        <v>-9477.65</v>
      </c>
      <c r="G22" s="6">
        <f>IF(F22&gt;=0,"将来加算","将来減算")</f>
      </c>
      <c r="H22" s="6" t="s">
        <v>59</v>
      </c>
      <c r="I22" s="6" t="s">
        <v>60</v>
      </c>
    </row>
    <row r="23" spans="1:9" x14ac:dyDescent="0.25">
      <c r="A23" s="6" t="s">
        <v>78</v>
      </c>
      <c r="B23" s="6" t="s">
        <v>71</v>
      </c>
      <c r="C23" s="6" t="s">
        <v>72</v>
      </c>
      <c r="D23" s="6" t="s">
        <v>58</v>
      </c>
      <c r="E23" s="6">
        <v>1</v>
      </c>
      <c r="F23" s="8">
        <v>3756.25</v>
      </c>
      <c r="G23" s="6">
        <f>IF(F23&gt;=0,"将来加算","将来減算")</f>
      </c>
      <c r="H23" s="6" t="s">
        <v>59</v>
      </c>
      <c r="I23" s="6" t="s">
        <v>60</v>
      </c>
    </row>
    <row r="24" spans="1:9" x14ac:dyDescent="0.25">
      <c r="A24" s="6" t="s">
        <v>78</v>
      </c>
      <c r="B24" s="6" t="s">
        <v>71</v>
      </c>
      <c r="C24" s="6" t="s">
        <v>73</v>
      </c>
      <c r="D24" s="6" t="s">
        <v>74</v>
      </c>
      <c r="E24" s="6">
        <v>1</v>
      </c>
      <c r="F24" s="8">
        <v>-3756.25</v>
      </c>
      <c r="G24" s="6">
        <f>IF(F24&gt;=0,"将来加算","将来減算")</f>
      </c>
      <c r="H24" s="6" t="s">
        <v>59</v>
      </c>
      <c r="I24" s="6" t="s">
        <v>60</v>
      </c>
    </row>
    <row r="25" spans="1:9" x14ac:dyDescent="0.25">
      <c r="A25" s="6" t="s">
        <v>79</v>
      </c>
      <c r="B25" s="6" t="s">
        <v>80</v>
      </c>
      <c r="C25" s="6" t="s">
        <v>81</v>
      </c>
      <c r="D25" s="6" t="s">
        <v>74</v>
      </c>
      <c r="E25" s="6">
        <v>1</v>
      </c>
      <c r="F25" s="8">
        <v>-84000</v>
      </c>
      <c r="G25" s="6">
        <f>IF(F25&gt;=0,"将来加算","将来減算")</f>
      </c>
      <c r="H25" s="6" t="s">
        <v>59</v>
      </c>
      <c r="I25" s="6" t="s">
        <v>60</v>
      </c>
    </row>
    <row r="26" spans="1:9" x14ac:dyDescent="0.25">
      <c r="A26" s="6" t="s">
        <v>79</v>
      </c>
      <c r="B26" s="6" t="s">
        <v>80</v>
      </c>
      <c r="C26" s="6" t="s">
        <v>81</v>
      </c>
      <c r="D26" s="6" t="s">
        <v>74</v>
      </c>
      <c r="E26" s="6">
        <v>1</v>
      </c>
      <c r="F26" s="8">
        <v>-6000</v>
      </c>
      <c r="G26" s="6">
        <f>IF(F26&gt;=0,"将来加算","将来減算")</f>
      </c>
      <c r="H26" s="6" t="s">
        <v>59</v>
      </c>
      <c r="I26" s="6" t="s">
        <v>60</v>
      </c>
    </row>
    <row r="27" spans="1:9" x14ac:dyDescent="0.25">
      <c r="A27" s="6" t="s">
        <v>82</v>
      </c>
      <c r="B27" s="6" t="s">
        <v>80</v>
      </c>
      <c r="C27" s="6" t="s">
        <v>83</v>
      </c>
      <c r="D27" s="6" t="s">
        <v>74</v>
      </c>
      <c r="E27" s="6">
        <v>1</v>
      </c>
      <c r="F27" s="8">
        <v>-160000</v>
      </c>
      <c r="G27" s="6">
        <f>IF(F27&gt;=0,"将来加算","将来減算")</f>
      </c>
      <c r="H27" s="6" t="s">
        <v>59</v>
      </c>
      <c r="I27" s="6" t="s">
        <v>60</v>
      </c>
    </row>
    <row r="28" spans="1:9" x14ac:dyDescent="0.25">
      <c r="A28" s="6" t="s">
        <v>82</v>
      </c>
      <c r="B28" s="6" t="s">
        <v>80</v>
      </c>
      <c r="C28" s="6" t="s">
        <v>83</v>
      </c>
      <c r="D28" s="6" t="s">
        <v>74</v>
      </c>
      <c r="E28" s="6">
        <v>1</v>
      </c>
      <c r="F28" s="8">
        <v>-10000</v>
      </c>
      <c r="G28" s="6">
        <f>IF(F28&gt;=0,"将来加算","将来減算")</f>
      </c>
      <c r="H28" s="6" t="s">
        <v>59</v>
      </c>
      <c r="I28" s="6" t="s">
        <v>60</v>
      </c>
    </row>
    <row r="29" spans="1:9" x14ac:dyDescent="0.25">
      <c r="A29" s="6" t="s">
        <v>84</v>
      </c>
      <c r="B29" s="6" t="s">
        <v>80</v>
      </c>
      <c r="C29" s="6" t="s">
        <v>85</v>
      </c>
      <c r="D29" s="6" t="s">
        <v>58</v>
      </c>
      <c r="E29" s="6">
        <v>1</v>
      </c>
      <c r="F29" s="8">
        <v>-5250</v>
      </c>
      <c r="G29" s="6">
        <f>IF(F29&gt;=0,"将来加算","将来減算")</f>
      </c>
      <c r="H29" s="6" t="s">
        <v>59</v>
      </c>
      <c r="I29" s="6" t="s">
        <v>60</v>
      </c>
    </row>
    <row r="30" spans="1:9" x14ac:dyDescent="0.25">
      <c r="A30" s="6" t="s">
        <v>84</v>
      </c>
      <c r="B30" s="6" t="s">
        <v>80</v>
      </c>
      <c r="C30" s="6" t="s">
        <v>85</v>
      </c>
      <c r="D30" s="6" t="s">
        <v>58</v>
      </c>
      <c r="E30" s="6">
        <v>1</v>
      </c>
      <c r="F30" s="8">
        <v>-650</v>
      </c>
      <c r="G30" s="6">
        <f>IF(F30&gt;=0,"将来加算","将来減算")</f>
      </c>
      <c r="H30" s="6" t="s">
        <v>59</v>
      </c>
      <c r="I30" s="6" t="s">
        <v>60</v>
      </c>
    </row>
    <row r="31" spans="1:9" x14ac:dyDescent="0.25">
      <c r="A31" s="6" t="s">
        <v>86</v>
      </c>
      <c r="B31" s="6" t="s">
        <v>80</v>
      </c>
      <c r="C31" s="6" t="s">
        <v>85</v>
      </c>
      <c r="D31" s="6" t="s">
        <v>58</v>
      </c>
      <c r="E31" s="6">
        <v>1</v>
      </c>
      <c r="F31" s="8">
        <v>-15000</v>
      </c>
      <c r="G31" s="6">
        <f>IF(F31&gt;=0,"将来加算","将来減算")</f>
      </c>
      <c r="H31" s="6" t="s">
        <v>59</v>
      </c>
      <c r="I31" s="6" t="s">
        <v>60</v>
      </c>
    </row>
    <row r="32" spans="1:9" x14ac:dyDescent="0.25">
      <c r="A32" s="6" t="s">
        <v>87</v>
      </c>
      <c r="B32" s="6" t="s">
        <v>80</v>
      </c>
      <c r="C32" s="6" t="s">
        <v>85</v>
      </c>
      <c r="D32" s="6" t="s">
        <v>58</v>
      </c>
      <c r="E32" s="6">
        <v>1</v>
      </c>
      <c r="F32" s="8">
        <v>-8000</v>
      </c>
      <c r="G32" s="6">
        <f>IF(F32&gt;=0,"将来加算","将来減算")</f>
      </c>
      <c r="H32" s="6" t="s">
        <v>59</v>
      </c>
      <c r="I32" s="6" t="s">
        <v>60</v>
      </c>
    </row>
    <row r="33" spans="1:9" x14ac:dyDescent="0.25">
      <c r="A33" s="6" t="s">
        <v>88</v>
      </c>
      <c r="B33" s="6" t="s">
        <v>80</v>
      </c>
      <c r="C33" s="6" t="s">
        <v>89</v>
      </c>
      <c r="D33" s="6" t="s">
        <v>74</v>
      </c>
      <c r="E33" s="6">
        <v>1</v>
      </c>
      <c r="F33" s="8">
        <v>-11800</v>
      </c>
      <c r="G33" s="6">
        <f>IF(F33&gt;=0,"将来加算","将来減算")</f>
      </c>
      <c r="H33" s="6" t="s">
        <v>59</v>
      </c>
      <c r="I33" s="6" t="s">
        <v>60</v>
      </c>
    </row>
    <row r="34" spans="1:9" x14ac:dyDescent="0.25">
      <c r="A34" s="6" t="s">
        <v>88</v>
      </c>
      <c r="B34" s="6" t="s">
        <v>80</v>
      </c>
      <c r="C34" s="6" t="s">
        <v>89</v>
      </c>
      <c r="D34" s="6" t="s">
        <v>74</v>
      </c>
      <c r="E34" s="6">
        <v>1</v>
      </c>
      <c r="F34" s="8">
        <v>-800</v>
      </c>
      <c r="G34" s="6">
        <f>IF(F34&gt;=0,"将来加算","将来減算")</f>
      </c>
      <c r="H34" s="6" t="s">
        <v>59</v>
      </c>
      <c r="I34" s="6" t="s">
        <v>60</v>
      </c>
    </row>
    <row r="35" spans="1:9" x14ac:dyDescent="0.25">
      <c r="A35" s="6" t="s">
        <v>90</v>
      </c>
      <c r="B35" s="6" t="s">
        <v>80</v>
      </c>
      <c r="C35" s="6" t="s">
        <v>91</v>
      </c>
      <c r="D35" s="6" t="s">
        <v>74</v>
      </c>
      <c r="E35" s="6">
        <v>1</v>
      </c>
      <c r="F35" s="8">
        <v>-44000</v>
      </c>
      <c r="G35" s="6">
        <f>IF(F35&gt;=0,"将来加算","将来減算")</f>
      </c>
      <c r="H35" s="6" t="s">
        <v>59</v>
      </c>
      <c r="I35" s="6" t="s">
        <v>60</v>
      </c>
    </row>
    <row r="36" spans="1:9" x14ac:dyDescent="0.25">
      <c r="A36" s="6" t="s">
        <v>90</v>
      </c>
      <c r="B36" s="6" t="s">
        <v>80</v>
      </c>
      <c r="C36" s="6" t="s">
        <v>91</v>
      </c>
      <c r="D36" s="6" t="s">
        <v>74</v>
      </c>
      <c r="E36" s="6">
        <v>1</v>
      </c>
      <c r="F36" s="8">
        <v>-4000</v>
      </c>
      <c r="G36" s="6">
        <f>IF(F36&gt;=0,"将来加算","将来減算")</f>
      </c>
      <c r="H36" s="6" t="s">
        <v>59</v>
      </c>
      <c r="I36" s="6" t="s">
        <v>60</v>
      </c>
    </row>
    <row r="37" spans="1:9" x14ac:dyDescent="0.25">
      <c r="A37" s="6" t="s">
        <v>92</v>
      </c>
      <c r="B37" s="6" t="s">
        <v>66</v>
      </c>
      <c r="C37" s="6" t="s">
        <v>93</v>
      </c>
      <c r="D37" s="6" t="s">
        <v>58</v>
      </c>
      <c r="E37" s="6">
        <v>1</v>
      </c>
      <c r="F37" s="8">
        <v>52727.64</v>
      </c>
      <c r="G37" s="6">
        <f>IF(F37&gt;=0,"将来加算","将来減算")</f>
      </c>
      <c r="H37" s="6" t="s">
        <v>68</v>
      </c>
      <c r="I37" s="6" t="s">
        <v>69</v>
      </c>
    </row>
    <row r="38" spans="1:9" x14ac:dyDescent="0.25">
      <c r="A38" s="6" t="s">
        <v>92</v>
      </c>
      <c r="B38" s="6" t="s">
        <v>66</v>
      </c>
      <c r="C38" s="6" t="s">
        <v>66</v>
      </c>
      <c r="D38" s="6" t="s">
        <v>74</v>
      </c>
      <c r="E38" s="6">
        <v>1</v>
      </c>
      <c r="F38" s="8">
        <v>-68513.58</v>
      </c>
      <c r="G38" s="6">
        <f>IF(F38&gt;=0,"将来加算","将来減算")</f>
      </c>
      <c r="H38" s="6" t="s">
        <v>68</v>
      </c>
      <c r="I38" s="6" t="s">
        <v>69</v>
      </c>
    </row>
    <row r="39" spans="1:9" x14ac:dyDescent="0.25">
      <c r="A39" s="6" t="s">
        <v>94</v>
      </c>
      <c r="B39" s="6" t="s">
        <v>66</v>
      </c>
      <c r="C39" s="6" t="s">
        <v>95</v>
      </c>
      <c r="D39" s="6" t="s">
        <v>58</v>
      </c>
      <c r="E39" s="6">
        <v>1</v>
      </c>
      <c r="F39" s="8">
        <v>16888.39</v>
      </c>
      <c r="G39" s="6">
        <f>IF(F39&gt;=0,"将来加算","将来減算")</f>
      </c>
      <c r="H39" s="6" t="s">
        <v>68</v>
      </c>
      <c r="I39" s="6" t="s">
        <v>69</v>
      </c>
    </row>
    <row r="40" spans="1:9" x14ac:dyDescent="0.25">
      <c r="A40" s="6" t="s">
        <v>94</v>
      </c>
      <c r="B40" s="6" t="s">
        <v>66</v>
      </c>
      <c r="C40" s="6" t="s">
        <v>66</v>
      </c>
      <c r="D40" s="6" t="s">
        <v>74</v>
      </c>
      <c r="E40" s="6">
        <v>1</v>
      </c>
      <c r="F40" s="8">
        <v>-22879.58</v>
      </c>
      <c r="G40" s="6">
        <f>IF(F40&gt;=0,"将来加算","将来減算")</f>
      </c>
      <c r="H40" s="6" t="s">
        <v>68</v>
      </c>
      <c r="I40" s="6" t="s">
        <v>69</v>
      </c>
    </row>
    <row r="41" spans="1:9" x14ac:dyDescent="0.25">
      <c r="A41" s="6" t="s">
        <v>96</v>
      </c>
      <c r="B41" s="6" t="s">
        <v>66</v>
      </c>
      <c r="C41" s="6" t="s">
        <v>97</v>
      </c>
      <c r="D41" s="6" t="s">
        <v>58</v>
      </c>
      <c r="E41" s="6">
        <v>1</v>
      </c>
      <c r="F41" s="8">
        <v>85656.87</v>
      </c>
      <c r="G41" s="6">
        <f>IF(F41&gt;=0,"将来加算","将来減算")</f>
      </c>
      <c r="H41" s="6" t="s">
        <v>68</v>
      </c>
      <c r="I41" s="6" t="s">
        <v>69</v>
      </c>
    </row>
    <row r="42" spans="1:9" x14ac:dyDescent="0.25">
      <c r="A42" s="6" t="s">
        <v>96</v>
      </c>
      <c r="B42" s="6" t="s">
        <v>66</v>
      </c>
      <c r="C42" s="6" t="s">
        <v>66</v>
      </c>
      <c r="D42" s="6" t="s">
        <v>74</v>
      </c>
      <c r="E42" s="6">
        <v>1</v>
      </c>
      <c r="F42" s="8">
        <v>-114539.69</v>
      </c>
      <c r="G42" s="6">
        <f>IF(F42&gt;=0,"将来加算","将来減算")</f>
      </c>
      <c r="H42" s="6" t="s">
        <v>68</v>
      </c>
      <c r="I42" s="6" t="s">
        <v>69</v>
      </c>
    </row>
    <row r="43" spans="1:9" x14ac:dyDescent="0.25">
      <c r="A43" s="6" t="s">
        <v>98</v>
      </c>
      <c r="B43" s="6" t="s">
        <v>66</v>
      </c>
      <c r="C43" s="6" t="s">
        <v>99</v>
      </c>
      <c r="D43" s="6" t="s">
        <v>58</v>
      </c>
      <c r="E43" s="6">
        <v>1</v>
      </c>
      <c r="F43" s="8">
        <v>23734.09</v>
      </c>
      <c r="G43" s="6">
        <f>IF(F43&gt;=0,"将来加算","将来減算")</f>
      </c>
      <c r="H43" s="6" t="s">
        <v>68</v>
      </c>
      <c r="I43" s="6" t="s">
        <v>69</v>
      </c>
    </row>
    <row r="44" spans="1:9" x14ac:dyDescent="0.25">
      <c r="A44" s="6" t="s">
        <v>98</v>
      </c>
      <c r="B44" s="6" t="s">
        <v>66</v>
      </c>
      <c r="C44" s="6" t="s">
        <v>66</v>
      </c>
      <c r="D44" s="6" t="s">
        <v>74</v>
      </c>
      <c r="E44" s="6">
        <v>1</v>
      </c>
      <c r="F44" s="8">
        <v>-25407.97</v>
      </c>
      <c r="G44" s="6">
        <f>IF(F44&gt;=0,"将来加算","将来減算")</f>
      </c>
      <c r="H44" s="6" t="s">
        <v>68</v>
      </c>
      <c r="I44" s="6" t="s">
        <v>69</v>
      </c>
    </row>
    <row r="45" spans="1:9" x14ac:dyDescent="0.25">
      <c r="A45" s="6" t="s">
        <v>100</v>
      </c>
      <c r="B45" s="6" t="s">
        <v>66</v>
      </c>
      <c r="C45" s="6" t="s">
        <v>101</v>
      </c>
      <c r="D45" s="6" t="s">
        <v>58</v>
      </c>
      <c r="E45" s="6">
        <v>1</v>
      </c>
      <c r="F45" s="8">
        <v>21726.89</v>
      </c>
      <c r="G45" s="6">
        <f>IF(F45&gt;=0,"将来加算","将来減算")</f>
      </c>
      <c r="H45" s="6" t="s">
        <v>68</v>
      </c>
      <c r="I45" s="6" t="s">
        <v>69</v>
      </c>
    </row>
    <row r="46" spans="1:9" x14ac:dyDescent="0.25">
      <c r="A46" s="6" t="s">
        <v>100</v>
      </c>
      <c r="B46" s="6" t="s">
        <v>66</v>
      </c>
      <c r="C46" s="6" t="s">
        <v>66</v>
      </c>
      <c r="D46" s="6" t="s">
        <v>74</v>
      </c>
      <c r="E46" s="6">
        <v>1</v>
      </c>
      <c r="F46" s="8">
        <v>-27704.5</v>
      </c>
      <c r="G46" s="6">
        <f>IF(F46&gt;=0,"将来加算","将来減算")</f>
      </c>
      <c r="H46" s="6" t="s">
        <v>68</v>
      </c>
      <c r="I46" s="6" t="s">
        <v>69</v>
      </c>
    </row>
    <row r="47" spans="1:9" x14ac:dyDescent="0.25">
      <c r="A47" s="6" t="s">
        <v>102</v>
      </c>
      <c r="B47" s="6" t="s">
        <v>103</v>
      </c>
      <c r="C47" s="6" t="s">
        <v>104</v>
      </c>
      <c r="D47" s="6" t="s">
        <v>74</v>
      </c>
      <c r="E47" s="6">
        <v>1</v>
      </c>
      <c r="F47" s="8">
        <v>-4320</v>
      </c>
      <c r="G47" s="6">
        <f>IF(F47&gt;=0,"将来加算","将来減算")</f>
      </c>
      <c r="H47" s="6" t="s">
        <v>59</v>
      </c>
      <c r="I47" s="6" t="s">
        <v>60</v>
      </c>
    </row>
    <row r="48" spans="1:9" x14ac:dyDescent="0.25">
      <c r="A48" s="6" t="s">
        <v>102</v>
      </c>
      <c r="B48" s="6" t="s">
        <v>103</v>
      </c>
      <c r="C48" s="6" t="s">
        <v>105</v>
      </c>
      <c r="D48" s="6" t="s">
        <v>58</v>
      </c>
      <c r="E48" s="6">
        <v>1</v>
      </c>
      <c r="F48" s="8">
        <v>2937.6</v>
      </c>
      <c r="G48" s="6">
        <f>IF(F48&gt;=0,"将来加算","将来減算")</f>
      </c>
      <c r="H48" s="6" t="s">
        <v>59</v>
      </c>
      <c r="I48" s="6" t="s">
        <v>60</v>
      </c>
    </row>
    <row r="49" spans="1:9" x14ac:dyDescent="0.25">
      <c r="A49" s="6" t="s">
        <v>102</v>
      </c>
      <c r="B49" s="6" t="s">
        <v>103</v>
      </c>
      <c r="C49" s="6" t="s">
        <v>104</v>
      </c>
      <c r="D49" s="6" t="s">
        <v>74</v>
      </c>
      <c r="E49" s="6">
        <v>1</v>
      </c>
      <c r="F49" s="8">
        <v>-720</v>
      </c>
      <c r="G49" s="6">
        <f>IF(F49&gt;=0,"将来加算","将来減算")</f>
      </c>
      <c r="H49" s="6" t="s">
        <v>59</v>
      </c>
      <c r="I49" s="6" t="s">
        <v>60</v>
      </c>
    </row>
    <row r="50" spans="1:9" x14ac:dyDescent="0.25">
      <c r="A50" s="6" t="s">
        <v>102</v>
      </c>
      <c r="B50" s="6" t="s">
        <v>103</v>
      </c>
      <c r="C50" s="6" t="s">
        <v>105</v>
      </c>
      <c r="D50" s="6" t="s">
        <v>58</v>
      </c>
      <c r="E50" s="6">
        <v>1</v>
      </c>
      <c r="F50" s="8">
        <v>489.6</v>
      </c>
      <c r="G50" s="6">
        <f>IF(F50&gt;=0,"将来加算","将来減算")</f>
      </c>
      <c r="H50" s="6" t="s">
        <v>59</v>
      </c>
      <c r="I50" s="6" t="s">
        <v>60</v>
      </c>
    </row>
    <row r="51" spans="1:9" x14ac:dyDescent="0.25">
      <c r="A51" s="6" t="s">
        <v>106</v>
      </c>
      <c r="B51" s="6" t="s">
        <v>103</v>
      </c>
      <c r="C51" s="6" t="s">
        <v>107</v>
      </c>
      <c r="D51" s="6" t="s">
        <v>74</v>
      </c>
      <c r="E51" s="6">
        <v>1</v>
      </c>
      <c r="F51" s="8">
        <v>-18400</v>
      </c>
      <c r="G51" s="6">
        <f>IF(F51&gt;=0,"将来加算","将来減算")</f>
      </c>
      <c r="H51" s="6" t="s">
        <v>59</v>
      </c>
      <c r="I51" s="6" t="s">
        <v>60</v>
      </c>
    </row>
    <row r="52" spans="1:9" x14ac:dyDescent="0.25">
      <c r="A52" s="6" t="s">
        <v>106</v>
      </c>
      <c r="B52" s="6" t="s">
        <v>103</v>
      </c>
      <c r="C52" s="6" t="s">
        <v>107</v>
      </c>
      <c r="D52" s="6" t="s">
        <v>74</v>
      </c>
      <c r="E52" s="6">
        <v>1</v>
      </c>
      <c r="F52" s="8">
        <v>-3200</v>
      </c>
      <c r="G52" s="6">
        <f>IF(F52&gt;=0,"将来加算","将来減算")</f>
      </c>
      <c r="H52" s="6" t="s">
        <v>59</v>
      </c>
      <c r="I52" s="6" t="s">
        <v>60</v>
      </c>
    </row>
    <row r="53" spans="1:9" x14ac:dyDescent="0.25">
      <c r="A53" s="6" t="s">
        <v>108</v>
      </c>
      <c r="B53" s="6" t="s">
        <v>103</v>
      </c>
      <c r="C53" s="6" t="s">
        <v>107</v>
      </c>
      <c r="D53" s="6" t="s">
        <v>74</v>
      </c>
      <c r="E53" s="6">
        <v>1</v>
      </c>
      <c r="F53" s="8">
        <v>-9200</v>
      </c>
      <c r="G53" s="6">
        <f>IF(F53&gt;=0,"将来加算","将来減算")</f>
      </c>
      <c r="H53" s="6" t="s">
        <v>59</v>
      </c>
      <c r="I53" s="6" t="s">
        <v>60</v>
      </c>
    </row>
    <row r="54" spans="1:9" x14ac:dyDescent="0.25">
      <c r="A54" s="6" t="s">
        <v>108</v>
      </c>
      <c r="B54" s="6" t="s">
        <v>103</v>
      </c>
      <c r="C54" s="6" t="s">
        <v>107</v>
      </c>
      <c r="D54" s="6" t="s">
        <v>74</v>
      </c>
      <c r="E54" s="6">
        <v>1</v>
      </c>
      <c r="F54" s="8">
        <v>2800</v>
      </c>
      <c r="G54" s="6">
        <f>IF(F54&gt;=0,"将来加算","将来減算")</f>
      </c>
      <c r="H54" s="6" t="s">
        <v>59</v>
      </c>
      <c r="I54" s="6" t="s">
        <v>60</v>
      </c>
    </row>
    <row r="55" spans="1:9" x14ac:dyDescent="0.25">
      <c r="A55" s="6" t="s">
        <v>109</v>
      </c>
      <c r="B55" s="6" t="s">
        <v>103</v>
      </c>
      <c r="C55" s="6" t="s">
        <v>107</v>
      </c>
      <c r="D55" s="6" t="s">
        <v>74</v>
      </c>
      <c r="E55" s="6">
        <v>1</v>
      </c>
      <c r="F55" s="8">
        <v>-24600</v>
      </c>
      <c r="G55" s="6">
        <f>IF(F55&gt;=0,"将来加算","将来減算")</f>
      </c>
      <c r="H55" s="6" t="s">
        <v>59</v>
      </c>
      <c r="I55" s="6" t="s">
        <v>60</v>
      </c>
    </row>
    <row r="56" spans="1:9" x14ac:dyDescent="0.25">
      <c r="A56" s="6" t="s">
        <v>109</v>
      </c>
      <c r="B56" s="6" t="s">
        <v>103</v>
      </c>
      <c r="C56" s="6" t="s">
        <v>107</v>
      </c>
      <c r="D56" s="6" t="s">
        <v>74</v>
      </c>
      <c r="E56" s="6">
        <v>1</v>
      </c>
      <c r="F56" s="8">
        <v>-7200</v>
      </c>
      <c r="G56" s="6">
        <f>IF(F56&gt;=0,"将来加算","将来減算")</f>
      </c>
      <c r="H56" s="6" t="s">
        <v>59</v>
      </c>
      <c r="I56" s="6" t="s">
        <v>60</v>
      </c>
    </row>
    <row r="57" spans="1:9" x14ac:dyDescent="0.25">
      <c r="A57" s="6" t="s">
        <v>110</v>
      </c>
      <c r="B57" s="6" t="s">
        <v>103</v>
      </c>
      <c r="C57" s="6" t="s">
        <v>104</v>
      </c>
      <c r="D57" s="6" t="s">
        <v>74</v>
      </c>
      <c r="E57" s="6">
        <v>1</v>
      </c>
      <c r="F57" s="8">
        <v>-37200</v>
      </c>
      <c r="G57" s="6">
        <f>IF(F57&gt;=0,"将来加算","将来減算")</f>
      </c>
      <c r="H57" s="6" t="s">
        <v>59</v>
      </c>
      <c r="I57" s="6" t="s">
        <v>60</v>
      </c>
    </row>
    <row r="58" spans="1:9" x14ac:dyDescent="0.25">
      <c r="A58" s="6" t="s">
        <v>110</v>
      </c>
      <c r="B58" s="6" t="s">
        <v>103</v>
      </c>
      <c r="C58" s="6" t="s">
        <v>104</v>
      </c>
      <c r="D58" s="6" t="s">
        <v>74</v>
      </c>
      <c r="E58" s="6">
        <v>1</v>
      </c>
      <c r="F58" s="8">
        <v>-4300</v>
      </c>
      <c r="G58" s="6">
        <f>IF(F58&gt;=0,"将来加算","将来減算")</f>
      </c>
      <c r="H58" s="6" t="s">
        <v>59</v>
      </c>
      <c r="I58" s="6" t="s">
        <v>60</v>
      </c>
    </row>
    <row r="59" spans="1:9" x14ac:dyDescent="0.25">
      <c r="A59" s="6" t="s">
        <v>111</v>
      </c>
      <c r="B59" s="6" t="s">
        <v>103</v>
      </c>
      <c r="C59" s="6" t="s">
        <v>104</v>
      </c>
      <c r="D59" s="6" t="s">
        <v>74</v>
      </c>
      <c r="E59" s="6">
        <v>1</v>
      </c>
      <c r="F59" s="8">
        <v>-9920</v>
      </c>
      <c r="G59" s="6">
        <f>IF(F59&gt;=0,"将来加算","将来減算")</f>
      </c>
      <c r="H59" s="6" t="s">
        <v>59</v>
      </c>
      <c r="I59" s="6" t="s">
        <v>60</v>
      </c>
    </row>
    <row r="60" spans="1:9" x14ac:dyDescent="0.25">
      <c r="A60" s="6" t="s">
        <v>111</v>
      </c>
      <c r="B60" s="6" t="s">
        <v>103</v>
      </c>
      <c r="C60" s="6" t="s">
        <v>104</v>
      </c>
      <c r="D60" s="6" t="s">
        <v>74</v>
      </c>
      <c r="E60" s="6">
        <v>1</v>
      </c>
      <c r="F60" s="8">
        <v>-720</v>
      </c>
      <c r="G60" s="6">
        <f>IF(F60&gt;=0,"将来加算","将来減算")</f>
      </c>
      <c r="H60" s="6" t="s">
        <v>59</v>
      </c>
      <c r="I60" s="6" t="s">
        <v>60</v>
      </c>
    </row>
    <row r="61" spans="1:9" x14ac:dyDescent="0.25">
      <c r="A61" s="6" t="s">
        <v>112</v>
      </c>
      <c r="B61" s="6" t="s">
        <v>103</v>
      </c>
      <c r="C61" s="6" t="s">
        <v>104</v>
      </c>
      <c r="D61" s="6" t="s">
        <v>74</v>
      </c>
      <c r="E61" s="6">
        <v>1</v>
      </c>
      <c r="F61" s="8">
        <v>-3800</v>
      </c>
      <c r="G61" s="6">
        <f>IF(F61&gt;=0,"将来加算","将来減算")</f>
      </c>
      <c r="H61" s="6" t="s">
        <v>59</v>
      </c>
      <c r="I61" s="6" t="s">
        <v>60</v>
      </c>
    </row>
    <row r="62" spans="1:9" x14ac:dyDescent="0.25">
      <c r="A62" s="6" t="s">
        <v>112</v>
      </c>
      <c r="B62" s="6" t="s">
        <v>103</v>
      </c>
      <c r="C62" s="6" t="s">
        <v>104</v>
      </c>
      <c r="D62" s="6" t="s">
        <v>74</v>
      </c>
      <c r="E62" s="6">
        <v>1</v>
      </c>
      <c r="F62" s="8">
        <v>-800</v>
      </c>
      <c r="G62" s="6">
        <f>IF(F62&gt;=0,"将来加算","将来減算")</f>
      </c>
      <c r="H62" s="6" t="s">
        <v>59</v>
      </c>
      <c r="I62" s="6" t="s">
        <v>60</v>
      </c>
    </row>
    <row r="63" spans="1:9" x14ac:dyDescent="0.25">
      <c r="A63" s="6" t="s">
        <v>113</v>
      </c>
      <c r="B63" s="6" t="s">
        <v>114</v>
      </c>
      <c r="C63" s="6" t="s">
        <v>115</v>
      </c>
      <c r="D63" s="6" t="s">
        <v>58</v>
      </c>
      <c r="E63" s="6">
        <v>2</v>
      </c>
      <c r="F63" s="8">
        <v>-246058.08</v>
      </c>
      <c r="G63" s="6">
        <f>IF(F63&gt;=0,"将来加算","将来減算")</f>
      </c>
      <c r="H63" s="6" t="s">
        <v>59</v>
      </c>
      <c r="I63" s="6" t="s">
        <v>60</v>
      </c>
    </row>
    <row r="64" spans="1:9" x14ac:dyDescent="0.25">
      <c r="A64" s="6" t="s">
        <v>113</v>
      </c>
      <c r="B64" s="6" t="s">
        <v>114</v>
      </c>
      <c r="C64" s="6" t="s">
        <v>116</v>
      </c>
      <c r="D64" s="6" t="s">
        <v>58</v>
      </c>
      <c r="E64" s="6">
        <v>2</v>
      </c>
      <c r="F64" s="8">
        <v>-173264</v>
      </c>
      <c r="G64" s="6">
        <f>IF(F64&gt;=0,"将来加算","将来減算")</f>
      </c>
      <c r="H64" s="6" t="s">
        <v>59</v>
      </c>
      <c r="I64" s="6" t="s">
        <v>60</v>
      </c>
    </row>
    <row r="65" spans="1:9" x14ac:dyDescent="0.25">
      <c r="A65" s="6" t="s">
        <v>113</v>
      </c>
      <c r="B65" s="6" t="s">
        <v>114</v>
      </c>
      <c r="C65" s="6" t="s">
        <v>117</v>
      </c>
      <c r="D65" s="6" t="s">
        <v>58</v>
      </c>
      <c r="E65" s="6">
        <v>2</v>
      </c>
      <c r="F65" s="8">
        <v>-38503.11</v>
      </c>
      <c r="G65" s="6">
        <f>IF(F65&gt;=0,"将来加算","将来減算")</f>
      </c>
      <c r="H65" s="6" t="s">
        <v>59</v>
      </c>
      <c r="I65" s="6" t="s">
        <v>60</v>
      </c>
    </row>
    <row r="66" spans="1:9" x14ac:dyDescent="0.25">
      <c r="A66" s="6" t="s">
        <v>113</v>
      </c>
      <c r="B66" s="6" t="s">
        <v>114</v>
      </c>
      <c r="C66" s="6" t="s">
        <v>118</v>
      </c>
      <c r="D66" s="6" t="s">
        <v>58</v>
      </c>
      <c r="E66" s="6">
        <v>2</v>
      </c>
      <c r="F66" s="8">
        <v>-27483.8</v>
      </c>
      <c r="G66" s="6">
        <f>IF(F66&gt;=0,"将来加算","将来減算")</f>
      </c>
      <c r="H66" s="6" t="s">
        <v>59</v>
      </c>
      <c r="I66" s="6" t="s">
        <v>60</v>
      </c>
    </row>
    <row r="67" spans="1:9" x14ac:dyDescent="0.25">
      <c r="A67" s="6" t="s">
        <v>119</v>
      </c>
      <c r="B67" s="6" t="s">
        <v>114</v>
      </c>
      <c r="C67" s="6" t="s">
        <v>120</v>
      </c>
      <c r="D67" s="6" t="s">
        <v>58</v>
      </c>
      <c r="E67" s="6">
        <v>2</v>
      </c>
      <c r="F67" s="8">
        <v>-112000</v>
      </c>
      <c r="G67" s="6">
        <f>IF(F67&gt;=0,"将来加算","将来減算")</f>
      </c>
      <c r="H67" s="6" t="s">
        <v>59</v>
      </c>
      <c r="I67" s="6" t="s">
        <v>60</v>
      </c>
    </row>
    <row r="68" spans="1:9" x14ac:dyDescent="0.25">
      <c r="A68" s="6" t="s">
        <v>121</v>
      </c>
      <c r="B68" s="6" t="s">
        <v>114</v>
      </c>
      <c r="C68" s="6" t="s">
        <v>122</v>
      </c>
      <c r="D68" s="6" t="s">
        <v>58</v>
      </c>
      <c r="E68" s="6">
        <v>2</v>
      </c>
      <c r="F68" s="8">
        <v>-180000</v>
      </c>
      <c r="G68" s="6">
        <f>IF(F68&gt;=0,"将来加算","将来減算")</f>
      </c>
      <c r="H68" s="6" t="s">
        <v>59</v>
      </c>
      <c r="I68" s="6" t="s">
        <v>60</v>
      </c>
    </row>
    <row r="70" spans="1:9" x14ac:dyDescent="0.25">
      <c r="A70" s="9" t="s">
        <v>123</v>
      </c>
      <c r="B70" s="9"/>
      <c r="C70" s="9"/>
      <c r="D70" s="9"/>
      <c r="E70" s="9"/>
      <c r="F70" s="9"/>
      <c r="G70" s="9"/>
      <c r="H70" s="9"/>
      <c r="I70" s="9"/>
    </row>
    <row r="71" spans="1:9" x14ac:dyDescent="0.25">
      <c r="A71" s="9" t="s">
        <v>124</v>
      </c>
      <c r="B71" s="9"/>
      <c r="C71" s="9"/>
      <c r="D71" s="9"/>
      <c r="E71" s="9"/>
      <c r="F71" s="9"/>
      <c r="G71" s="9"/>
      <c r="H71" s="9"/>
      <c r="I71" s="9"/>
    </row>
  </sheetData>
  <mergeCells count="6">
    <mergeCell ref="A1:I1"/>
    <mergeCell ref="A2:I2"/>
    <mergeCell ref="A3:I3"/>
    <mergeCell ref="A5:I5"/>
    <mergeCell ref="A70:I70"/>
    <mergeCell ref="A71:I7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FormatPr defaultRowHeight="15" outlineLevelRow="0" outlineLevelCol="0" x14ac:dyDescent="55"/>
  <cols>
    <col min="1" max="1" width="40" customWidth="1"/>
    <col min="2" max="2" width="20" customWidth="1"/>
    <col min="3" max="3" width="76" customWidth="1"/>
  </cols>
  <sheetData>
    <row r="1" spans="1:3" x14ac:dyDescent="0.25">
      <c r="A1" s="1" t="s">
        <v>0</v>
      </c>
      <c r="B1" s="1"/>
      <c r="C1" s="1"/>
    </row>
    <row r="2" spans="1:3" x14ac:dyDescent="0.25">
      <c r="A2" s="1" t="s">
        <v>125</v>
      </c>
      <c r="B2" s="1"/>
      <c r="C2" s="1"/>
    </row>
    <row r="3" spans="1:3" x14ac:dyDescent="0.25">
      <c r="A3" s="2" t="s">
        <v>2</v>
      </c>
      <c r="B3" s="2"/>
      <c r="C3" s="2"/>
    </row>
    <row r="5" spans="1:3" x14ac:dyDescent="0.25">
      <c r="A5" s="7" t="s">
        <v>126</v>
      </c>
      <c r="B5" s="7"/>
      <c r="C5" s="7"/>
    </row>
    <row r="7" spans="1:3" x14ac:dyDescent="0.25">
      <c r="A7" s="3" t="s">
        <v>16</v>
      </c>
      <c r="B7" s="3" t="s">
        <v>4</v>
      </c>
      <c r="C7" s="3" t="s">
        <v>5</v>
      </c>
    </row>
    <row r="8" spans="1:3" x14ac:dyDescent="0.25">
      <c r="A8" s="4" t="s">
        <v>6</v>
      </c>
      <c r="B8" s="5">
        <f>SUMIF('01_一時差異の一覧'!$G$8:$G$68,"将来加算",'01_一時差異の一覧'!$F$8:$F$68)</f>
      </c>
      <c r="C8" s="4" t="s">
        <v>7</v>
      </c>
    </row>
    <row r="9" spans="1:3" x14ac:dyDescent="0.25">
      <c r="A9" s="4" t="s">
        <v>8</v>
      </c>
      <c r="B9" s="5">
        <f>SUMIF('01_一時差異の一覧'!$G$8:$G$68,"将来減算",'01_一時差異の一覧'!$F$8:$F$68)</f>
      </c>
      <c r="C9" s="4" t="s">
        <v>9</v>
      </c>
    </row>
    <row r="10" spans="1:3" x14ac:dyDescent="0.25">
      <c r="A10" s="10" t="s">
        <v>127</v>
      </c>
      <c r="B10" s="11">
        <f>B8+B9</f>
      </c>
      <c r="C10" s="10" t="s">
        <v>128</v>
      </c>
    </row>
    <row r="12" spans="1:3" x14ac:dyDescent="0.25">
      <c r="A12" s="6" t="s">
        <v>129</v>
      </c>
      <c r="B12" s="12">
        <v>0.3062</v>
      </c>
      <c r="C12" s="6" t="s">
        <v>130</v>
      </c>
    </row>
    <row r="13" spans="1:3" x14ac:dyDescent="0.25">
      <c r="A13" s="6" t="s">
        <v>131</v>
      </c>
      <c r="B13" s="8">
        <f>B8*B12</f>
      </c>
      <c r="C13" s="6" t="s">
        <v>18</v>
      </c>
    </row>
    <row r="14" spans="1:3" x14ac:dyDescent="0.25">
      <c r="A14" s="6" t="s">
        <v>132</v>
      </c>
      <c r="B14" s="8">
        <f>-B9*B12</f>
      </c>
      <c r="C14" s="6" t="s">
        <v>133</v>
      </c>
    </row>
    <row r="16" spans="1:3" x14ac:dyDescent="0.25">
      <c r="A16" s="3" t="s">
        <v>134</v>
      </c>
      <c r="B16" s="3" t="s">
        <v>4</v>
      </c>
      <c r="C16" s="3" t="s">
        <v>5</v>
      </c>
    </row>
    <row r="17" spans="1:3" x14ac:dyDescent="0.25">
      <c r="A17" s="4" t="s">
        <v>135</v>
      </c>
      <c r="B17" s="5">
        <f>SUMIF('01_一時差異の一覧'!$H$8:$H$68,"通らない",'01_一時差異の一覧'!$F$8:$F$68)</f>
      </c>
      <c r="C17" s="4" t="s">
        <v>136</v>
      </c>
    </row>
    <row r="18" spans="1:3" x14ac:dyDescent="0.25">
      <c r="A18" s="4" t="s">
        <v>137</v>
      </c>
      <c r="B18" s="5">
        <f>SUMIF('01_一時差異の一覧'!$H$8:$H$68,"通る",'01_一時差異の一覧'!$F$8:$F$68)</f>
      </c>
      <c r="C18" s="4" t="s">
        <v>138</v>
      </c>
    </row>
    <row r="19" spans="1:3" x14ac:dyDescent="0.25">
      <c r="A19" s="6" t="s">
        <v>139</v>
      </c>
      <c r="B19" s="8">
        <f>B17+B18</f>
      </c>
      <c r="C19" s="6" t="s">
        <v>18</v>
      </c>
    </row>
    <row r="20" spans="1:3" x14ac:dyDescent="0.25">
      <c r="A20" s="6" t="s">
        <v>140</v>
      </c>
      <c r="B20" s="8">
        <f>B19-B10</f>
      </c>
      <c r="C20" s="6">
        <f>IF(ABS(B20)&lt;0.01,"OK","⚠️ NG")</f>
      </c>
    </row>
    <row r="22" spans="1:3" x14ac:dyDescent="0.25">
      <c r="A22" s="9" t="s">
        <v>141</v>
      </c>
      <c r="B22" s="9"/>
      <c r="C22" s="9"/>
    </row>
  </sheetData>
  <mergeCells count="5">
    <mergeCell ref="A1:C1"/>
    <mergeCell ref="A2:C2"/>
    <mergeCell ref="A3:C3"/>
    <mergeCell ref="A5:C5"/>
    <mergeCell ref="A22:C2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FormatPr defaultRowHeight="15" outlineLevelRow="0" outlineLevelCol="0" x14ac:dyDescent="55"/>
  <cols>
    <col min="1" max="1" width="30" customWidth="1"/>
    <col min="2" max="2" width="34" customWidth="1"/>
    <col min="3" max="3" width="18" customWidth="1"/>
    <col min="4" max="5" width="16" customWidth="1"/>
    <col min="6" max="6" width="18" customWidth="1"/>
    <col min="7" max="7" width="14" customWidth="1"/>
  </cols>
  <sheetData>
    <row r="1" spans="1:7" x14ac:dyDescent="0.25">
      <c r="A1" s="1" t="s">
        <v>0</v>
      </c>
      <c r="B1" s="1"/>
      <c r="C1" s="1"/>
      <c r="D1" s="1"/>
      <c r="E1" s="1"/>
      <c r="F1" s="1"/>
      <c r="G1" s="1"/>
    </row>
    <row r="2" spans="1:7" x14ac:dyDescent="0.25">
      <c r="A2" s="1" t="s">
        <v>142</v>
      </c>
      <c r="B2" s="1"/>
      <c r="C2" s="1"/>
      <c r="D2" s="1"/>
      <c r="E2" s="1"/>
      <c r="F2" s="1"/>
      <c r="G2" s="1"/>
    </row>
    <row r="3" spans="1:7" x14ac:dyDescent="0.25">
      <c r="A3" s="2" t="s">
        <v>2</v>
      </c>
      <c r="B3" s="2"/>
      <c r="C3" s="2"/>
      <c r="D3" s="2"/>
      <c r="E3" s="2"/>
      <c r="F3" s="2"/>
      <c r="G3" s="2"/>
    </row>
    <row r="5" spans="1:7" x14ac:dyDescent="0.25">
      <c r="A5" s="7" t="s">
        <v>143</v>
      </c>
      <c r="B5" s="7"/>
      <c r="C5" s="7"/>
      <c r="D5" s="7"/>
      <c r="E5" s="7"/>
      <c r="F5" s="7"/>
      <c r="G5" s="7"/>
    </row>
    <row r="7" spans="1:7" x14ac:dyDescent="0.25">
      <c r="A7" s="3" t="s">
        <v>52</v>
      </c>
      <c r="B7" s="3" t="s">
        <v>49</v>
      </c>
      <c r="C7" s="3" t="s">
        <v>144</v>
      </c>
      <c r="D7" s="3" t="s">
        <v>145</v>
      </c>
      <c r="E7" s="3" t="s">
        <v>146</v>
      </c>
      <c r="F7" s="3" t="s">
        <v>147</v>
      </c>
      <c r="G7" s="3" t="s">
        <v>148</v>
      </c>
    </row>
    <row r="8" spans="1:7" x14ac:dyDescent="0.25">
      <c r="A8" s="6" t="s">
        <v>149</v>
      </c>
      <c r="B8" s="6" t="s">
        <v>57</v>
      </c>
      <c r="C8" s="8">
        <v>-72000</v>
      </c>
      <c r="D8" s="13">
        <v>0</v>
      </c>
      <c r="E8" s="8">
        <v>0</v>
      </c>
      <c r="F8" s="8">
        <f>C8-D8+E8</f>
      </c>
      <c r="G8" s="14" t="s">
        <v>18</v>
      </c>
    </row>
    <row r="9" spans="1:7" x14ac:dyDescent="0.25">
      <c r="A9" s="6" t="s">
        <v>149</v>
      </c>
      <c r="B9" s="6" t="s">
        <v>57</v>
      </c>
      <c r="C9" s="8">
        <v>9000</v>
      </c>
      <c r="D9" s="13">
        <v>0</v>
      </c>
      <c r="E9" s="8">
        <v>0</v>
      </c>
      <c r="F9" s="8">
        <f>C9-D9+E9</f>
      </c>
      <c r="G9" s="14" t="s">
        <v>18</v>
      </c>
    </row>
    <row r="10" spans="1:7" x14ac:dyDescent="0.25">
      <c r="A10" s="6" t="s">
        <v>149</v>
      </c>
      <c r="B10" s="6" t="s">
        <v>62</v>
      </c>
      <c r="C10" s="8">
        <v>-32000</v>
      </c>
      <c r="D10" s="13">
        <v>0</v>
      </c>
      <c r="E10" s="8">
        <v>0</v>
      </c>
      <c r="F10" s="8">
        <f>C10-D10+E10</f>
      </c>
      <c r="G10" s="14" t="s">
        <v>18</v>
      </c>
    </row>
    <row r="11" spans="1:7" x14ac:dyDescent="0.25">
      <c r="A11" s="6" t="s">
        <v>149</v>
      </c>
      <c r="B11" s="6" t="s">
        <v>62</v>
      </c>
      <c r="C11" s="8">
        <v>4000</v>
      </c>
      <c r="D11" s="13">
        <v>0</v>
      </c>
      <c r="E11" s="8">
        <v>0</v>
      </c>
      <c r="F11" s="8">
        <f>C11-D11+E11</f>
      </c>
      <c r="G11" s="14" t="s">
        <v>18</v>
      </c>
    </row>
    <row r="12" spans="1:7" x14ac:dyDescent="0.25">
      <c r="A12" s="6" t="s">
        <v>149</v>
      </c>
      <c r="B12" s="6" t="s">
        <v>64</v>
      </c>
      <c r="C12" s="8">
        <v>-56000</v>
      </c>
      <c r="D12" s="13">
        <v>0</v>
      </c>
      <c r="E12" s="8">
        <v>0</v>
      </c>
      <c r="F12" s="8">
        <f>C12-D12+E12</f>
      </c>
      <c r="G12" s="14" t="s">
        <v>18</v>
      </c>
    </row>
    <row r="13" spans="1:7" x14ac:dyDescent="0.25">
      <c r="A13" s="6" t="s">
        <v>149</v>
      </c>
      <c r="B13" s="6" t="s">
        <v>64</v>
      </c>
      <c r="C13" s="8">
        <v>7000</v>
      </c>
      <c r="D13" s="13">
        <v>0</v>
      </c>
      <c r="E13" s="8">
        <v>0</v>
      </c>
      <c r="F13" s="8">
        <f>C13-D13+E13</f>
      </c>
      <c r="G13" s="14" t="s">
        <v>18</v>
      </c>
    </row>
    <row r="14" spans="1:7" x14ac:dyDescent="0.25">
      <c r="A14" s="6" t="s">
        <v>150</v>
      </c>
      <c r="B14" s="6" t="s">
        <v>67</v>
      </c>
      <c r="C14" s="8">
        <v>0</v>
      </c>
      <c r="D14" s="13">
        <v>0</v>
      </c>
      <c r="E14" s="8">
        <v>2400</v>
      </c>
      <c r="F14" s="8">
        <f>C14-D14+E14</f>
      </c>
      <c r="G14" s="14" t="s">
        <v>18</v>
      </c>
    </row>
    <row r="15" spans="1:7" x14ac:dyDescent="0.25">
      <c r="A15" s="6" t="s">
        <v>149</v>
      </c>
      <c r="B15" s="6" t="s">
        <v>72</v>
      </c>
      <c r="C15" s="8">
        <v>-266106.98</v>
      </c>
      <c r="D15" s="13">
        <v>0</v>
      </c>
      <c r="E15" s="8">
        <v>0</v>
      </c>
      <c r="F15" s="8">
        <f>C15-D15+E15</f>
      </c>
      <c r="G15" s="14" t="s">
        <v>18</v>
      </c>
    </row>
    <row r="16" spans="1:7" x14ac:dyDescent="0.25">
      <c r="A16" s="6" t="s">
        <v>149</v>
      </c>
      <c r="B16" s="6" t="s">
        <v>73</v>
      </c>
      <c r="C16" s="8">
        <v>261606.98</v>
      </c>
      <c r="D16" s="13">
        <v>0</v>
      </c>
      <c r="E16" s="8">
        <v>0</v>
      </c>
      <c r="F16" s="8">
        <f>C16-D16+E16</f>
      </c>
      <c r="G16" s="14" t="s">
        <v>18</v>
      </c>
    </row>
    <row r="17" spans="1:7" x14ac:dyDescent="0.25">
      <c r="A17" s="6" t="s">
        <v>149</v>
      </c>
      <c r="B17" s="6" t="s">
        <v>72</v>
      </c>
      <c r="C17" s="8">
        <v>-745145.42</v>
      </c>
      <c r="D17" s="13">
        <v>0</v>
      </c>
      <c r="E17" s="8">
        <v>0</v>
      </c>
      <c r="F17" s="8">
        <f>C17-D17+E17</f>
      </c>
      <c r="G17" s="14" t="s">
        <v>18</v>
      </c>
    </row>
    <row r="18" spans="1:7" x14ac:dyDescent="0.25">
      <c r="A18" s="6" t="s">
        <v>149</v>
      </c>
      <c r="B18" s="6" t="s">
        <v>73</v>
      </c>
      <c r="C18" s="8">
        <v>736945.42</v>
      </c>
      <c r="D18" s="13">
        <v>0</v>
      </c>
      <c r="E18" s="8">
        <v>0</v>
      </c>
      <c r="F18" s="8">
        <f>C18-D18+E18</f>
      </c>
      <c r="G18" s="14" t="s">
        <v>18</v>
      </c>
    </row>
    <row r="19" spans="1:7" x14ac:dyDescent="0.25">
      <c r="A19" s="6" t="s">
        <v>149</v>
      </c>
      <c r="B19" s="6" t="s">
        <v>72</v>
      </c>
      <c r="C19" s="8">
        <v>-44418.15</v>
      </c>
      <c r="D19" s="13">
        <v>0</v>
      </c>
      <c r="E19" s="8">
        <v>0</v>
      </c>
      <c r="F19" s="8">
        <f>C19-D19+E19</f>
      </c>
      <c r="G19" s="14" t="s">
        <v>18</v>
      </c>
    </row>
    <row r="20" spans="1:7" x14ac:dyDescent="0.25">
      <c r="A20" s="6" t="s">
        <v>149</v>
      </c>
      <c r="B20" s="6" t="s">
        <v>73</v>
      </c>
      <c r="C20" s="8">
        <v>44418.15</v>
      </c>
      <c r="D20" s="13">
        <v>0</v>
      </c>
      <c r="E20" s="8">
        <v>0</v>
      </c>
      <c r="F20" s="8">
        <f>C20-D20+E20</f>
      </c>
      <c r="G20" s="14" t="s">
        <v>18</v>
      </c>
    </row>
    <row r="21" spans="1:7" x14ac:dyDescent="0.25">
      <c r="A21" s="6" t="s">
        <v>149</v>
      </c>
      <c r="B21" s="6" t="s">
        <v>72</v>
      </c>
      <c r="C21" s="8">
        <v>-9477.65</v>
      </c>
      <c r="D21" s="13">
        <v>0</v>
      </c>
      <c r="E21" s="8">
        <v>0</v>
      </c>
      <c r="F21" s="8">
        <f>C21-D21+E21</f>
      </c>
      <c r="G21" s="14" t="s">
        <v>18</v>
      </c>
    </row>
    <row r="22" spans="1:7" x14ac:dyDescent="0.25">
      <c r="A22" s="6" t="s">
        <v>149</v>
      </c>
      <c r="B22" s="6" t="s">
        <v>73</v>
      </c>
      <c r="C22" s="8">
        <v>9477.65</v>
      </c>
      <c r="D22" s="13">
        <v>0</v>
      </c>
      <c r="E22" s="8">
        <v>0</v>
      </c>
      <c r="F22" s="8">
        <f>C22-D22+E22</f>
      </c>
      <c r="G22" s="14" t="s">
        <v>18</v>
      </c>
    </row>
    <row r="23" spans="1:7" x14ac:dyDescent="0.25">
      <c r="A23" s="6" t="s">
        <v>149</v>
      </c>
      <c r="B23" s="6" t="s">
        <v>72</v>
      </c>
      <c r="C23" s="8">
        <v>-3756.25</v>
      </c>
      <c r="D23" s="13">
        <v>0</v>
      </c>
      <c r="E23" s="8">
        <v>0</v>
      </c>
      <c r="F23" s="8">
        <f>C23-D23+E23</f>
      </c>
      <c r="G23" s="14" t="s">
        <v>18</v>
      </c>
    </row>
    <row r="24" spans="1:7" x14ac:dyDescent="0.25">
      <c r="A24" s="6" t="s">
        <v>149</v>
      </c>
      <c r="B24" s="6" t="s">
        <v>73</v>
      </c>
      <c r="C24" s="8">
        <v>3756.25</v>
      </c>
      <c r="D24" s="13">
        <v>0</v>
      </c>
      <c r="E24" s="8">
        <v>0</v>
      </c>
      <c r="F24" s="8">
        <f>C24-D24+E24</f>
      </c>
      <c r="G24" s="14" t="s">
        <v>18</v>
      </c>
    </row>
    <row r="25" spans="1:7" x14ac:dyDescent="0.25">
      <c r="A25" s="6" t="s">
        <v>149</v>
      </c>
      <c r="B25" s="6" t="s">
        <v>81</v>
      </c>
      <c r="C25" s="8">
        <v>84000</v>
      </c>
      <c r="D25" s="13">
        <v>0</v>
      </c>
      <c r="E25" s="8">
        <v>0</v>
      </c>
      <c r="F25" s="8">
        <f>C25-D25+E25</f>
      </c>
      <c r="G25" s="14" t="s">
        <v>18</v>
      </c>
    </row>
    <row r="26" spans="1:7" x14ac:dyDescent="0.25">
      <c r="A26" s="6" t="s">
        <v>149</v>
      </c>
      <c r="B26" s="6" t="s">
        <v>81</v>
      </c>
      <c r="C26" s="8">
        <v>6000</v>
      </c>
      <c r="D26" s="13">
        <v>0</v>
      </c>
      <c r="E26" s="8">
        <v>0</v>
      </c>
      <c r="F26" s="8">
        <f>C26-D26+E26</f>
      </c>
      <c r="G26" s="14" t="s">
        <v>18</v>
      </c>
    </row>
    <row r="27" spans="1:7" x14ac:dyDescent="0.25">
      <c r="A27" s="6" t="s">
        <v>149</v>
      </c>
      <c r="B27" s="6" t="s">
        <v>83</v>
      </c>
      <c r="C27" s="8">
        <v>160000</v>
      </c>
      <c r="D27" s="13">
        <v>0</v>
      </c>
      <c r="E27" s="8">
        <v>0</v>
      </c>
      <c r="F27" s="8">
        <f>C27-D27+E27</f>
      </c>
      <c r="G27" s="14" t="s">
        <v>18</v>
      </c>
    </row>
    <row r="28" spans="1:7" x14ac:dyDescent="0.25">
      <c r="A28" s="6" t="s">
        <v>149</v>
      </c>
      <c r="B28" s="6" t="s">
        <v>83</v>
      </c>
      <c r="C28" s="8">
        <v>10000</v>
      </c>
      <c r="D28" s="13">
        <v>0</v>
      </c>
      <c r="E28" s="8">
        <v>0</v>
      </c>
      <c r="F28" s="8">
        <f>C28-D28+E28</f>
      </c>
      <c r="G28" s="14" t="s">
        <v>18</v>
      </c>
    </row>
    <row r="29" spans="1:7" x14ac:dyDescent="0.25">
      <c r="A29" s="6" t="s">
        <v>149</v>
      </c>
      <c r="B29" s="6" t="s">
        <v>85</v>
      </c>
      <c r="C29" s="8">
        <v>5250</v>
      </c>
      <c r="D29" s="13">
        <v>0</v>
      </c>
      <c r="E29" s="8">
        <v>0</v>
      </c>
      <c r="F29" s="8">
        <f>C29-D29+E29</f>
      </c>
      <c r="G29" s="14" t="s">
        <v>18</v>
      </c>
    </row>
    <row r="30" spans="1:7" x14ac:dyDescent="0.25">
      <c r="A30" s="6" t="s">
        <v>149</v>
      </c>
      <c r="B30" s="6" t="s">
        <v>85</v>
      </c>
      <c r="C30" s="8">
        <v>650</v>
      </c>
      <c r="D30" s="13">
        <v>0</v>
      </c>
      <c r="E30" s="8">
        <v>0</v>
      </c>
      <c r="F30" s="8">
        <f>C30-D30+E30</f>
      </c>
      <c r="G30" s="14" t="s">
        <v>18</v>
      </c>
    </row>
    <row r="31" spans="1:7" x14ac:dyDescent="0.25">
      <c r="A31" s="6" t="s">
        <v>149</v>
      </c>
      <c r="B31" s="6" t="s">
        <v>85</v>
      </c>
      <c r="C31" s="8">
        <v>15000</v>
      </c>
      <c r="D31" s="13">
        <v>0</v>
      </c>
      <c r="E31" s="8">
        <v>0</v>
      </c>
      <c r="F31" s="8">
        <f>C31-D31+E31</f>
      </c>
      <c r="G31" s="14" t="s">
        <v>18</v>
      </c>
    </row>
    <row r="32" spans="1:7" x14ac:dyDescent="0.25">
      <c r="A32" s="6" t="s">
        <v>149</v>
      </c>
      <c r="B32" s="6" t="s">
        <v>85</v>
      </c>
      <c r="C32" s="8">
        <v>8000</v>
      </c>
      <c r="D32" s="13">
        <v>0</v>
      </c>
      <c r="E32" s="8">
        <v>0</v>
      </c>
      <c r="F32" s="8">
        <f>C32-D32+E32</f>
      </c>
      <c r="G32" s="14" t="s">
        <v>18</v>
      </c>
    </row>
    <row r="33" spans="1:7" x14ac:dyDescent="0.25">
      <c r="A33" s="6" t="s">
        <v>149</v>
      </c>
      <c r="B33" s="6" t="s">
        <v>89</v>
      </c>
      <c r="C33" s="8">
        <v>11800</v>
      </c>
      <c r="D33" s="13">
        <v>0</v>
      </c>
      <c r="E33" s="8">
        <v>0</v>
      </c>
      <c r="F33" s="8">
        <f>C33-D33+E33</f>
      </c>
      <c r="G33" s="14" t="s">
        <v>18</v>
      </c>
    </row>
    <row r="34" spans="1:7" x14ac:dyDescent="0.25">
      <c r="A34" s="6" t="s">
        <v>149</v>
      </c>
      <c r="B34" s="6" t="s">
        <v>89</v>
      </c>
      <c r="C34" s="8">
        <v>800</v>
      </c>
      <c r="D34" s="13">
        <v>0</v>
      </c>
      <c r="E34" s="8">
        <v>0</v>
      </c>
      <c r="F34" s="8">
        <f>C34-D34+E34</f>
      </c>
      <c r="G34" s="14" t="s">
        <v>18</v>
      </c>
    </row>
    <row r="35" spans="1:7" x14ac:dyDescent="0.25">
      <c r="A35" s="6" t="s">
        <v>149</v>
      </c>
      <c r="B35" s="6" t="s">
        <v>91</v>
      </c>
      <c r="C35" s="8">
        <v>44000</v>
      </c>
      <c r="D35" s="13">
        <v>0</v>
      </c>
      <c r="E35" s="8">
        <v>0</v>
      </c>
      <c r="F35" s="8">
        <f>C35-D35+E35</f>
      </c>
      <c r="G35" s="14" t="s">
        <v>18</v>
      </c>
    </row>
    <row r="36" spans="1:7" x14ac:dyDescent="0.25">
      <c r="A36" s="6" t="s">
        <v>149</v>
      </c>
      <c r="B36" s="6" t="s">
        <v>91</v>
      </c>
      <c r="C36" s="8">
        <v>4000</v>
      </c>
      <c r="D36" s="13">
        <v>0</v>
      </c>
      <c r="E36" s="8">
        <v>0</v>
      </c>
      <c r="F36" s="8">
        <f>C36-D36+E36</f>
      </c>
      <c r="G36" s="14" t="s">
        <v>18</v>
      </c>
    </row>
    <row r="37" spans="1:7" x14ac:dyDescent="0.25">
      <c r="A37" s="6" t="s">
        <v>150</v>
      </c>
      <c r="B37" s="6" t="s">
        <v>93</v>
      </c>
      <c r="C37" s="8">
        <v>0</v>
      </c>
      <c r="D37" s="13">
        <v>0</v>
      </c>
      <c r="E37" s="8">
        <v>-52727.64</v>
      </c>
      <c r="F37" s="8">
        <f>C37-D37+E37</f>
      </c>
      <c r="G37" s="14" t="s">
        <v>18</v>
      </c>
    </row>
    <row r="38" spans="1:7" x14ac:dyDescent="0.25">
      <c r="A38" s="6" t="s">
        <v>150</v>
      </c>
      <c r="B38" s="6" t="s">
        <v>66</v>
      </c>
      <c r="C38" s="8">
        <v>0</v>
      </c>
      <c r="D38" s="13">
        <v>0</v>
      </c>
      <c r="E38" s="8">
        <v>68513.58</v>
      </c>
      <c r="F38" s="8">
        <f>C38-D38+E38</f>
      </c>
      <c r="G38" s="14" t="s">
        <v>18</v>
      </c>
    </row>
    <row r="39" spans="1:7" x14ac:dyDescent="0.25">
      <c r="A39" s="6" t="s">
        <v>150</v>
      </c>
      <c r="B39" s="6" t="s">
        <v>95</v>
      </c>
      <c r="C39" s="8">
        <v>0</v>
      </c>
      <c r="D39" s="13">
        <v>0</v>
      </c>
      <c r="E39" s="8">
        <v>-16888.39</v>
      </c>
      <c r="F39" s="8">
        <f>C39-D39+E39</f>
      </c>
      <c r="G39" s="14" t="s">
        <v>18</v>
      </c>
    </row>
    <row r="40" spans="1:7" x14ac:dyDescent="0.25">
      <c r="A40" s="6" t="s">
        <v>150</v>
      </c>
      <c r="B40" s="6" t="s">
        <v>66</v>
      </c>
      <c r="C40" s="8">
        <v>0</v>
      </c>
      <c r="D40" s="13">
        <v>0</v>
      </c>
      <c r="E40" s="8">
        <v>22879.58</v>
      </c>
      <c r="F40" s="8">
        <f>C40-D40+E40</f>
      </c>
      <c r="G40" s="14" t="s">
        <v>18</v>
      </c>
    </row>
    <row r="41" spans="1:7" x14ac:dyDescent="0.25">
      <c r="A41" s="6" t="s">
        <v>150</v>
      </c>
      <c r="B41" s="6" t="s">
        <v>97</v>
      </c>
      <c r="C41" s="8">
        <v>0</v>
      </c>
      <c r="D41" s="13">
        <v>0</v>
      </c>
      <c r="E41" s="8">
        <v>-85656.87</v>
      </c>
      <c r="F41" s="8">
        <f>C41-D41+E41</f>
      </c>
      <c r="G41" s="14" t="s">
        <v>18</v>
      </c>
    </row>
    <row r="42" spans="1:7" x14ac:dyDescent="0.25">
      <c r="A42" s="6" t="s">
        <v>150</v>
      </c>
      <c r="B42" s="6" t="s">
        <v>66</v>
      </c>
      <c r="C42" s="8">
        <v>0</v>
      </c>
      <c r="D42" s="13">
        <v>0</v>
      </c>
      <c r="E42" s="8">
        <v>114539.69</v>
      </c>
      <c r="F42" s="8">
        <f>C42-D42+E42</f>
      </c>
      <c r="G42" s="14" t="s">
        <v>18</v>
      </c>
    </row>
    <row r="43" spans="1:7" x14ac:dyDescent="0.25">
      <c r="A43" s="6" t="s">
        <v>150</v>
      </c>
      <c r="B43" s="6" t="s">
        <v>99</v>
      </c>
      <c r="C43" s="8">
        <v>0</v>
      </c>
      <c r="D43" s="13">
        <v>0</v>
      </c>
      <c r="E43" s="8">
        <v>-23734.09</v>
      </c>
      <c r="F43" s="8">
        <f>C43-D43+E43</f>
      </c>
      <c r="G43" s="14" t="s">
        <v>18</v>
      </c>
    </row>
    <row r="44" spans="1:7" x14ac:dyDescent="0.25">
      <c r="A44" s="6" t="s">
        <v>150</v>
      </c>
      <c r="B44" s="6" t="s">
        <v>66</v>
      </c>
      <c r="C44" s="8">
        <v>0</v>
      </c>
      <c r="D44" s="13">
        <v>0</v>
      </c>
      <c r="E44" s="8">
        <v>25407.97</v>
      </c>
      <c r="F44" s="8">
        <f>C44-D44+E44</f>
      </c>
      <c r="G44" s="14" t="s">
        <v>18</v>
      </c>
    </row>
    <row r="45" spans="1:7" x14ac:dyDescent="0.25">
      <c r="A45" s="6" t="s">
        <v>150</v>
      </c>
      <c r="B45" s="6" t="s">
        <v>101</v>
      </c>
      <c r="C45" s="8">
        <v>0</v>
      </c>
      <c r="D45" s="13">
        <v>0</v>
      </c>
      <c r="E45" s="8">
        <v>-21726.89</v>
      </c>
      <c r="F45" s="8">
        <f>C45-D45+E45</f>
      </c>
      <c r="G45" s="14" t="s">
        <v>18</v>
      </c>
    </row>
    <row r="46" spans="1:7" x14ac:dyDescent="0.25">
      <c r="A46" s="6" t="s">
        <v>150</v>
      </c>
      <c r="B46" s="6" t="s">
        <v>66</v>
      </c>
      <c r="C46" s="8">
        <v>0</v>
      </c>
      <c r="D46" s="13">
        <v>0</v>
      </c>
      <c r="E46" s="8">
        <v>27704.5</v>
      </c>
      <c r="F46" s="8">
        <f>C46-D46+E46</f>
      </c>
      <c r="G46" s="14" t="s">
        <v>18</v>
      </c>
    </row>
    <row r="47" spans="1:7" x14ac:dyDescent="0.25">
      <c r="A47" s="6" t="s">
        <v>149</v>
      </c>
      <c r="B47" s="6" t="s">
        <v>104</v>
      </c>
      <c r="C47" s="8">
        <v>4320</v>
      </c>
      <c r="D47" s="13">
        <v>0</v>
      </c>
      <c r="E47" s="8">
        <v>0</v>
      </c>
      <c r="F47" s="8">
        <f>C47-D47+E47</f>
      </c>
      <c r="G47" s="14" t="s">
        <v>18</v>
      </c>
    </row>
    <row r="48" spans="1:7" x14ac:dyDescent="0.25">
      <c r="A48" s="6" t="s">
        <v>149</v>
      </c>
      <c r="B48" s="6" t="s">
        <v>105</v>
      </c>
      <c r="C48" s="8">
        <v>-2937.6</v>
      </c>
      <c r="D48" s="13">
        <v>0</v>
      </c>
      <c r="E48" s="8">
        <v>0</v>
      </c>
      <c r="F48" s="8">
        <f>C48-D48+E48</f>
      </c>
      <c r="G48" s="14" t="s">
        <v>18</v>
      </c>
    </row>
    <row r="49" spans="1:7" x14ac:dyDescent="0.25">
      <c r="A49" s="6" t="s">
        <v>149</v>
      </c>
      <c r="B49" s="6" t="s">
        <v>104</v>
      </c>
      <c r="C49" s="8">
        <v>720</v>
      </c>
      <c r="D49" s="13">
        <v>0</v>
      </c>
      <c r="E49" s="8">
        <v>0</v>
      </c>
      <c r="F49" s="8">
        <f>C49-D49+E49</f>
      </c>
      <c r="G49" s="14" t="s">
        <v>18</v>
      </c>
    </row>
    <row r="50" spans="1:7" x14ac:dyDescent="0.25">
      <c r="A50" s="6" t="s">
        <v>149</v>
      </c>
      <c r="B50" s="6" t="s">
        <v>105</v>
      </c>
      <c r="C50" s="8">
        <v>-489.6</v>
      </c>
      <c r="D50" s="13">
        <v>0</v>
      </c>
      <c r="E50" s="8">
        <v>0</v>
      </c>
      <c r="F50" s="8">
        <f>C50-D50+E50</f>
      </c>
      <c r="G50" s="14" t="s">
        <v>18</v>
      </c>
    </row>
    <row r="51" spans="1:7" x14ac:dyDescent="0.25">
      <c r="A51" s="6" t="s">
        <v>149</v>
      </c>
      <c r="B51" s="6" t="s">
        <v>107</v>
      </c>
      <c r="C51" s="8">
        <v>18400</v>
      </c>
      <c r="D51" s="13">
        <v>0</v>
      </c>
      <c r="E51" s="8">
        <v>0</v>
      </c>
      <c r="F51" s="8">
        <f>C51-D51+E51</f>
      </c>
      <c r="G51" s="14" t="s">
        <v>18</v>
      </c>
    </row>
    <row r="52" spans="1:7" x14ac:dyDescent="0.25">
      <c r="A52" s="6" t="s">
        <v>149</v>
      </c>
      <c r="B52" s="6" t="s">
        <v>107</v>
      </c>
      <c r="C52" s="8">
        <v>3200</v>
      </c>
      <c r="D52" s="13">
        <v>0</v>
      </c>
      <c r="E52" s="8">
        <v>0</v>
      </c>
      <c r="F52" s="8">
        <f>C52-D52+E52</f>
      </c>
      <c r="G52" s="14" t="s">
        <v>18</v>
      </c>
    </row>
    <row r="53" spans="1:7" x14ac:dyDescent="0.25">
      <c r="A53" s="6" t="s">
        <v>149</v>
      </c>
      <c r="B53" s="6" t="s">
        <v>107</v>
      </c>
      <c r="C53" s="8">
        <v>9200</v>
      </c>
      <c r="D53" s="13">
        <v>0</v>
      </c>
      <c r="E53" s="8">
        <v>0</v>
      </c>
      <c r="F53" s="8">
        <f>C53-D53+E53</f>
      </c>
      <c r="G53" s="14" t="s">
        <v>18</v>
      </c>
    </row>
    <row r="54" spans="1:7" x14ac:dyDescent="0.25">
      <c r="A54" s="6" t="s">
        <v>149</v>
      </c>
      <c r="B54" s="6" t="s">
        <v>107</v>
      </c>
      <c r="C54" s="8">
        <v>-2800</v>
      </c>
      <c r="D54" s="13">
        <v>0</v>
      </c>
      <c r="E54" s="8">
        <v>0</v>
      </c>
      <c r="F54" s="8">
        <f>C54-D54+E54</f>
      </c>
      <c r="G54" s="14" t="s">
        <v>18</v>
      </c>
    </row>
    <row r="55" spans="1:7" x14ac:dyDescent="0.25">
      <c r="A55" s="6" t="s">
        <v>149</v>
      </c>
      <c r="B55" s="6" t="s">
        <v>107</v>
      </c>
      <c r="C55" s="8">
        <v>24600</v>
      </c>
      <c r="D55" s="13">
        <v>0</v>
      </c>
      <c r="E55" s="8">
        <v>0</v>
      </c>
      <c r="F55" s="8">
        <f>C55-D55+E55</f>
      </c>
      <c r="G55" s="14" t="s">
        <v>18</v>
      </c>
    </row>
    <row r="56" spans="1:7" x14ac:dyDescent="0.25">
      <c r="A56" s="6" t="s">
        <v>149</v>
      </c>
      <c r="B56" s="6" t="s">
        <v>107</v>
      </c>
      <c r="C56" s="8">
        <v>7200</v>
      </c>
      <c r="D56" s="13">
        <v>0</v>
      </c>
      <c r="E56" s="8">
        <v>0</v>
      </c>
      <c r="F56" s="8">
        <f>C56-D56+E56</f>
      </c>
      <c r="G56" s="14" t="s">
        <v>18</v>
      </c>
    </row>
    <row r="57" spans="1:7" x14ac:dyDescent="0.25">
      <c r="A57" s="6" t="s">
        <v>149</v>
      </c>
      <c r="B57" s="6" t="s">
        <v>104</v>
      </c>
      <c r="C57" s="8">
        <v>37200</v>
      </c>
      <c r="D57" s="13">
        <v>0</v>
      </c>
      <c r="E57" s="8">
        <v>0</v>
      </c>
      <c r="F57" s="8">
        <f>C57-D57+E57</f>
      </c>
      <c r="G57" s="14" t="s">
        <v>18</v>
      </c>
    </row>
    <row r="58" spans="1:7" x14ac:dyDescent="0.25">
      <c r="A58" s="6" t="s">
        <v>149</v>
      </c>
      <c r="B58" s="6" t="s">
        <v>104</v>
      </c>
      <c r="C58" s="8">
        <v>4300</v>
      </c>
      <c r="D58" s="13">
        <v>0</v>
      </c>
      <c r="E58" s="8">
        <v>0</v>
      </c>
      <c r="F58" s="8">
        <f>C58-D58+E58</f>
      </c>
      <c r="G58" s="14" t="s">
        <v>18</v>
      </c>
    </row>
    <row r="59" spans="1:7" x14ac:dyDescent="0.25">
      <c r="A59" s="6" t="s">
        <v>149</v>
      </c>
      <c r="B59" s="6" t="s">
        <v>104</v>
      </c>
      <c r="C59" s="8">
        <v>9920</v>
      </c>
      <c r="D59" s="13">
        <v>0</v>
      </c>
      <c r="E59" s="8">
        <v>0</v>
      </c>
      <c r="F59" s="8">
        <f>C59-D59+E59</f>
      </c>
      <c r="G59" s="14" t="s">
        <v>18</v>
      </c>
    </row>
    <row r="60" spans="1:7" x14ac:dyDescent="0.25">
      <c r="A60" s="6" t="s">
        <v>149</v>
      </c>
      <c r="B60" s="6" t="s">
        <v>104</v>
      </c>
      <c r="C60" s="8">
        <v>720</v>
      </c>
      <c r="D60" s="13">
        <v>0</v>
      </c>
      <c r="E60" s="8">
        <v>0</v>
      </c>
      <c r="F60" s="8">
        <f>C60-D60+E60</f>
      </c>
      <c r="G60" s="14" t="s">
        <v>18</v>
      </c>
    </row>
    <row r="61" spans="1:7" x14ac:dyDescent="0.25">
      <c r="A61" s="6" t="s">
        <v>149</v>
      </c>
      <c r="B61" s="6" t="s">
        <v>104</v>
      </c>
      <c r="C61" s="8">
        <v>3800</v>
      </c>
      <c r="D61" s="13">
        <v>0</v>
      </c>
      <c r="E61" s="8">
        <v>0</v>
      </c>
      <c r="F61" s="8">
        <f>C61-D61+E61</f>
      </c>
      <c r="G61" s="14" t="s">
        <v>18</v>
      </c>
    </row>
    <row r="62" spans="1:7" x14ac:dyDescent="0.25">
      <c r="A62" s="6" t="s">
        <v>149</v>
      </c>
      <c r="B62" s="6" t="s">
        <v>104</v>
      </c>
      <c r="C62" s="8">
        <v>800</v>
      </c>
      <c r="D62" s="13">
        <v>0</v>
      </c>
      <c r="E62" s="8">
        <v>0</v>
      </c>
      <c r="F62" s="8">
        <f>C62-D62+E62</f>
      </c>
      <c r="G62" s="14" t="s">
        <v>18</v>
      </c>
    </row>
    <row r="63" spans="1:7" x14ac:dyDescent="0.25">
      <c r="A63" s="6" t="s">
        <v>149</v>
      </c>
      <c r="B63" s="6" t="s">
        <v>115</v>
      </c>
      <c r="C63" s="8">
        <v>246058.08</v>
      </c>
      <c r="D63" s="13">
        <v>0</v>
      </c>
      <c r="E63" s="8">
        <v>0</v>
      </c>
      <c r="F63" s="8">
        <f>C63-D63+E63</f>
      </c>
      <c r="G63" s="14" t="s">
        <v>18</v>
      </c>
    </row>
    <row r="64" spans="1:7" x14ac:dyDescent="0.25">
      <c r="A64" s="6" t="s">
        <v>149</v>
      </c>
      <c r="B64" s="6" t="s">
        <v>116</v>
      </c>
      <c r="C64" s="8">
        <v>173264</v>
      </c>
      <c r="D64" s="13">
        <v>0</v>
      </c>
      <c r="E64" s="8">
        <v>0</v>
      </c>
      <c r="F64" s="8">
        <f>C64-D64+E64</f>
      </c>
      <c r="G64" s="14" t="s">
        <v>18</v>
      </c>
    </row>
    <row r="65" spans="1:7" x14ac:dyDescent="0.25">
      <c r="A65" s="6" t="s">
        <v>149</v>
      </c>
      <c r="B65" s="6" t="s">
        <v>117</v>
      </c>
      <c r="C65" s="8">
        <v>38503.11</v>
      </c>
      <c r="D65" s="13">
        <v>0</v>
      </c>
      <c r="E65" s="8">
        <v>0</v>
      </c>
      <c r="F65" s="8">
        <f>C65-D65+E65</f>
      </c>
      <c r="G65" s="14" t="s">
        <v>18</v>
      </c>
    </row>
    <row r="66" spans="1:7" x14ac:dyDescent="0.25">
      <c r="A66" s="6" t="s">
        <v>149</v>
      </c>
      <c r="B66" s="6" t="s">
        <v>118</v>
      </c>
      <c r="C66" s="8">
        <v>27483.8</v>
      </c>
      <c r="D66" s="13">
        <v>0</v>
      </c>
      <c r="E66" s="8">
        <v>0</v>
      </c>
      <c r="F66" s="8">
        <f>C66-D66+E66</f>
      </c>
      <c r="G66" s="14" t="s">
        <v>18</v>
      </c>
    </row>
    <row r="67" spans="1:7" x14ac:dyDescent="0.25">
      <c r="A67" s="6" t="s">
        <v>149</v>
      </c>
      <c r="B67" s="6" t="s">
        <v>120</v>
      </c>
      <c r="C67" s="8">
        <v>112000</v>
      </c>
      <c r="D67" s="13">
        <v>0</v>
      </c>
      <c r="E67" s="8">
        <v>0</v>
      </c>
      <c r="F67" s="8">
        <f>C67-D67+E67</f>
      </c>
      <c r="G67" s="14" t="s">
        <v>18</v>
      </c>
    </row>
    <row r="68" spans="1:7" x14ac:dyDescent="0.25">
      <c r="A68" s="6" t="s">
        <v>149</v>
      </c>
      <c r="B68" s="6" t="s">
        <v>122</v>
      </c>
      <c r="C68" s="8">
        <v>180000</v>
      </c>
      <c r="D68" s="13">
        <v>0</v>
      </c>
      <c r="E68" s="8">
        <v>0</v>
      </c>
      <c r="F68" s="8">
        <f>C68-D68+E68</f>
      </c>
      <c r="G68" s="14" t="s">
        <v>18</v>
      </c>
    </row>
    <row r="69" spans="1:7" x14ac:dyDescent="0.25">
      <c r="A69" s="4" t="s">
        <v>18</v>
      </c>
      <c r="B69" s="4" t="s">
        <v>139</v>
      </c>
      <c r="C69" s="5">
        <f>SUM(C8:C68)</f>
      </c>
      <c r="D69" s="5">
        <f>SUM(D8:D68)</f>
      </c>
      <c r="E69" s="5">
        <f>SUM(E8:E68)</f>
      </c>
      <c r="F69" s="5">
        <f>SUM(F8:F68)</f>
      </c>
      <c r="G69" s="4" t="s">
        <v>18</v>
      </c>
    </row>
    <row r="70" spans="1:7" x14ac:dyDescent="0.25">
      <c r="A70" s="6" t="s">
        <v>18</v>
      </c>
      <c r="B70" s="6" t="s">
        <v>151</v>
      </c>
      <c r="C70" s="8">
        <f>F69-(C69-D69+E69)</f>
      </c>
      <c r="D70" s="6" t="s">
        <v>18</v>
      </c>
      <c r="E70" s="6" t="s">
        <v>18</v>
      </c>
      <c r="F70" s="6">
        <f>IF(ABS(C70)&lt;0.01,"OK","⚠️ NG")</f>
      </c>
      <c r="G70" s="6" t="s">
        <v>18</v>
      </c>
    </row>
    <row r="72" spans="1:7" x14ac:dyDescent="0.25">
      <c r="A72" s="9" t="s">
        <v>152</v>
      </c>
      <c r="B72" s="9"/>
      <c r="C72" s="9"/>
      <c r="D72" s="9"/>
      <c r="E72" s="9"/>
      <c r="F72" s="9"/>
      <c r="G72" s="9"/>
    </row>
    <row r="73" spans="1:7" x14ac:dyDescent="0.25">
      <c r="A73" s="9" t="s">
        <v>153</v>
      </c>
      <c r="B73" s="9"/>
      <c r="C73" s="9"/>
      <c r="D73" s="9"/>
      <c r="E73" s="9"/>
      <c r="F73" s="9"/>
      <c r="G73" s="9"/>
    </row>
  </sheetData>
  <mergeCells count="6">
    <mergeCell ref="A1:G1"/>
    <mergeCell ref="A2:G2"/>
    <mergeCell ref="A3:G3"/>
    <mergeCell ref="A5:G5"/>
    <mergeCell ref="A72:G72"/>
    <mergeCell ref="A73:G73"/>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FormatPr defaultRowHeight="15" outlineLevelRow="0" outlineLevelCol="0" x14ac:dyDescent="55"/>
  <cols>
    <col min="1" max="1" width="10" customWidth="1"/>
    <col min="2" max="2" width="34" customWidth="1"/>
    <col min="3" max="3" width="16" customWidth="1"/>
    <col min="4" max="8" width="13" customWidth="1"/>
    <col min="9" max="9" width="14" customWidth="1"/>
    <col min="10" max="10" width="40" customWidth="1"/>
  </cols>
  <sheetData>
    <row r="1" spans="1:10" x14ac:dyDescent="0.25">
      <c r="A1" s="1" t="s">
        <v>0</v>
      </c>
      <c r="B1" s="1"/>
      <c r="C1" s="1"/>
      <c r="D1" s="1"/>
      <c r="E1" s="1"/>
      <c r="F1" s="1"/>
      <c r="G1" s="1"/>
      <c r="H1" s="1"/>
      <c r="I1" s="1"/>
      <c r="J1" s="1"/>
    </row>
    <row r="2" spans="1:10" x14ac:dyDescent="0.25">
      <c r="A2" s="1" t="s">
        <v>38</v>
      </c>
      <c r="B2" s="1"/>
      <c r="C2" s="1"/>
      <c r="D2" s="1"/>
      <c r="E2" s="1"/>
      <c r="F2" s="1"/>
      <c r="G2" s="1"/>
      <c r="H2" s="1"/>
      <c r="I2" s="1"/>
      <c r="J2" s="1"/>
    </row>
    <row r="3" spans="1:10" x14ac:dyDescent="0.25">
      <c r="A3" s="2" t="s">
        <v>2</v>
      </c>
      <c r="B3" s="2"/>
      <c r="C3" s="2"/>
      <c r="D3" s="2"/>
      <c r="E3" s="2"/>
      <c r="F3" s="2"/>
      <c r="G3" s="2"/>
      <c r="H3" s="2"/>
      <c r="I3" s="2"/>
      <c r="J3" s="2"/>
    </row>
    <row r="5" spans="1:10" x14ac:dyDescent="0.25">
      <c r="A5" s="3" t="s">
        <v>47</v>
      </c>
      <c r="B5" s="3" t="s">
        <v>49</v>
      </c>
      <c r="C5" s="3" t="s">
        <v>3</v>
      </c>
      <c r="D5" s="3" t="s">
        <v>154</v>
      </c>
      <c r="E5" s="3" t="s">
        <v>155</v>
      </c>
      <c r="F5" s="3" t="s">
        <v>156</v>
      </c>
      <c r="G5" s="3" t="s">
        <v>157</v>
      </c>
      <c r="H5" s="3" t="s">
        <v>158</v>
      </c>
      <c r="I5" s="3" t="s">
        <v>139</v>
      </c>
      <c r="J5" s="3" t="s">
        <v>54</v>
      </c>
    </row>
    <row r="6" spans="1:10" x14ac:dyDescent="0.25">
      <c r="A6" s="6" t="s">
        <v>55</v>
      </c>
      <c r="B6" s="6" t="s">
        <v>57</v>
      </c>
      <c r="C6" s="8">
        <f>'01_一時差異の一覧'!F8</f>
      </c>
      <c r="D6" s="13" t="s">
        <v>18</v>
      </c>
      <c r="E6" s="13" t="s">
        <v>18</v>
      </c>
      <c r="F6" s="13" t="s">
        <v>18</v>
      </c>
      <c r="G6" s="13" t="s">
        <v>18</v>
      </c>
      <c r="H6" s="13" t="s">
        <v>18</v>
      </c>
      <c r="I6" s="8">
        <f>SUM(D6:H6)</f>
      </c>
      <c r="J6" s="6" t="s">
        <v>18</v>
      </c>
    </row>
    <row r="7" spans="1:10" x14ac:dyDescent="0.25">
      <c r="A7" s="6" t="s">
        <v>55</v>
      </c>
      <c r="B7" s="6" t="s">
        <v>57</v>
      </c>
      <c r="C7" s="8">
        <f>'01_一時差異の一覧'!F9</f>
      </c>
      <c r="D7" s="13" t="s">
        <v>18</v>
      </c>
      <c r="E7" s="13" t="s">
        <v>18</v>
      </c>
      <c r="F7" s="13" t="s">
        <v>18</v>
      </c>
      <c r="G7" s="13" t="s">
        <v>18</v>
      </c>
      <c r="H7" s="13" t="s">
        <v>18</v>
      </c>
      <c r="I7" s="8">
        <f>SUM(D7:H7)</f>
      </c>
      <c r="J7" s="6" t="s">
        <v>18</v>
      </c>
    </row>
    <row r="8" spans="1:10" x14ac:dyDescent="0.25">
      <c r="A8" s="6" t="s">
        <v>61</v>
      </c>
      <c r="B8" s="6" t="s">
        <v>62</v>
      </c>
      <c r="C8" s="8">
        <f>'01_一時差異の一覧'!F10</f>
      </c>
      <c r="D8" s="13" t="s">
        <v>18</v>
      </c>
      <c r="E8" s="13" t="s">
        <v>18</v>
      </c>
      <c r="F8" s="13" t="s">
        <v>18</v>
      </c>
      <c r="G8" s="13" t="s">
        <v>18</v>
      </c>
      <c r="H8" s="13" t="s">
        <v>18</v>
      </c>
      <c r="I8" s="8">
        <f>SUM(D8:H8)</f>
      </c>
      <c r="J8" s="6" t="s">
        <v>18</v>
      </c>
    </row>
    <row r="9" spans="1:10" x14ac:dyDescent="0.25">
      <c r="A9" s="6" t="s">
        <v>61</v>
      </c>
      <c r="B9" s="6" t="s">
        <v>62</v>
      </c>
      <c r="C9" s="8">
        <f>'01_一時差異の一覧'!F11</f>
      </c>
      <c r="D9" s="13" t="s">
        <v>18</v>
      </c>
      <c r="E9" s="13" t="s">
        <v>18</v>
      </c>
      <c r="F9" s="13" t="s">
        <v>18</v>
      </c>
      <c r="G9" s="13" t="s">
        <v>18</v>
      </c>
      <c r="H9" s="13" t="s">
        <v>18</v>
      </c>
      <c r="I9" s="8">
        <f>SUM(D9:H9)</f>
      </c>
      <c r="J9" s="6" t="s">
        <v>18</v>
      </c>
    </row>
    <row r="10" spans="1:10" x14ac:dyDescent="0.25">
      <c r="A10" s="6" t="s">
        <v>63</v>
      </c>
      <c r="B10" s="6" t="s">
        <v>64</v>
      </c>
      <c r="C10" s="8">
        <f>'01_一時差異の一覧'!F12</f>
      </c>
      <c r="D10" s="13" t="s">
        <v>18</v>
      </c>
      <c r="E10" s="13" t="s">
        <v>18</v>
      </c>
      <c r="F10" s="13" t="s">
        <v>18</v>
      </c>
      <c r="G10" s="13" t="s">
        <v>18</v>
      </c>
      <c r="H10" s="13" t="s">
        <v>18</v>
      </c>
      <c r="I10" s="8">
        <f>SUM(D10:H10)</f>
      </c>
      <c r="J10" s="6" t="s">
        <v>18</v>
      </c>
    </row>
    <row r="11" spans="1:10" x14ac:dyDescent="0.25">
      <c r="A11" s="6" t="s">
        <v>63</v>
      </c>
      <c r="B11" s="6" t="s">
        <v>64</v>
      </c>
      <c r="C11" s="8">
        <f>'01_一時差異の一覧'!F13</f>
      </c>
      <c r="D11" s="13" t="s">
        <v>18</v>
      </c>
      <c r="E11" s="13" t="s">
        <v>18</v>
      </c>
      <c r="F11" s="13" t="s">
        <v>18</v>
      </c>
      <c r="G11" s="13" t="s">
        <v>18</v>
      </c>
      <c r="H11" s="13" t="s">
        <v>18</v>
      </c>
      <c r="I11" s="8">
        <f>SUM(D11:H11)</f>
      </c>
      <c r="J11" s="6" t="s">
        <v>18</v>
      </c>
    </row>
    <row r="12" spans="1:10" x14ac:dyDescent="0.25">
      <c r="A12" s="6" t="s">
        <v>65</v>
      </c>
      <c r="B12" s="6" t="s">
        <v>67</v>
      </c>
      <c r="C12" s="8">
        <f>'01_一時差異の一覧'!F14</f>
      </c>
      <c r="D12" s="13" t="s">
        <v>18</v>
      </c>
      <c r="E12" s="13" t="s">
        <v>18</v>
      </c>
      <c r="F12" s="13" t="s">
        <v>18</v>
      </c>
      <c r="G12" s="13" t="s">
        <v>18</v>
      </c>
      <c r="H12" s="13" t="s">
        <v>18</v>
      </c>
      <c r="I12" s="8">
        <f>SUM(D12:H12)</f>
      </c>
      <c r="J12" s="6" t="s">
        <v>18</v>
      </c>
    </row>
    <row r="13" spans="1:10" x14ac:dyDescent="0.25">
      <c r="A13" s="6" t="s">
        <v>70</v>
      </c>
      <c r="B13" s="6" t="s">
        <v>72</v>
      </c>
      <c r="C13" s="8">
        <f>'01_一時差異の一覧'!F15</f>
      </c>
      <c r="D13" s="13" t="s">
        <v>18</v>
      </c>
      <c r="E13" s="13" t="s">
        <v>18</v>
      </c>
      <c r="F13" s="13" t="s">
        <v>18</v>
      </c>
      <c r="G13" s="13" t="s">
        <v>18</v>
      </c>
      <c r="H13" s="13" t="s">
        <v>18</v>
      </c>
      <c r="I13" s="8">
        <f>SUM(D13:H13)</f>
      </c>
      <c r="J13" s="6" t="s">
        <v>18</v>
      </c>
    </row>
    <row r="14" spans="1:10" x14ac:dyDescent="0.25">
      <c r="A14" s="6" t="s">
        <v>70</v>
      </c>
      <c r="B14" s="6" t="s">
        <v>73</v>
      </c>
      <c r="C14" s="8">
        <f>'01_一時差異の一覧'!F16</f>
      </c>
      <c r="D14" s="13" t="s">
        <v>18</v>
      </c>
      <c r="E14" s="13" t="s">
        <v>18</v>
      </c>
      <c r="F14" s="13" t="s">
        <v>18</v>
      </c>
      <c r="G14" s="13" t="s">
        <v>18</v>
      </c>
      <c r="H14" s="13" t="s">
        <v>18</v>
      </c>
      <c r="I14" s="8">
        <f>SUM(D14:H14)</f>
      </c>
      <c r="J14" s="6" t="s">
        <v>18</v>
      </c>
    </row>
    <row r="15" spans="1:10" x14ac:dyDescent="0.25">
      <c r="A15" s="6" t="s">
        <v>75</v>
      </c>
      <c r="B15" s="6" t="s">
        <v>72</v>
      </c>
      <c r="C15" s="8">
        <f>'01_一時差異の一覧'!F17</f>
      </c>
      <c r="D15" s="13" t="s">
        <v>18</v>
      </c>
      <c r="E15" s="13" t="s">
        <v>18</v>
      </c>
      <c r="F15" s="13" t="s">
        <v>18</v>
      </c>
      <c r="G15" s="13" t="s">
        <v>18</v>
      </c>
      <c r="H15" s="13" t="s">
        <v>18</v>
      </c>
      <c r="I15" s="8">
        <f>SUM(D15:H15)</f>
      </c>
      <c r="J15" s="6" t="s">
        <v>18</v>
      </c>
    </row>
    <row r="16" spans="1:10" x14ac:dyDescent="0.25">
      <c r="A16" s="6" t="s">
        <v>75</v>
      </c>
      <c r="B16" s="6" t="s">
        <v>73</v>
      </c>
      <c r="C16" s="8">
        <f>'01_一時差異の一覧'!F18</f>
      </c>
      <c r="D16" s="13" t="s">
        <v>18</v>
      </c>
      <c r="E16" s="13" t="s">
        <v>18</v>
      </c>
      <c r="F16" s="13" t="s">
        <v>18</v>
      </c>
      <c r="G16" s="13" t="s">
        <v>18</v>
      </c>
      <c r="H16" s="13" t="s">
        <v>18</v>
      </c>
      <c r="I16" s="8">
        <f>SUM(D16:H16)</f>
      </c>
      <c r="J16" s="6" t="s">
        <v>18</v>
      </c>
    </row>
    <row r="17" spans="1:10" x14ac:dyDescent="0.25">
      <c r="A17" s="6" t="s">
        <v>76</v>
      </c>
      <c r="B17" s="6" t="s">
        <v>72</v>
      </c>
      <c r="C17" s="8">
        <f>'01_一時差異の一覧'!F19</f>
      </c>
      <c r="D17" s="13" t="s">
        <v>18</v>
      </c>
      <c r="E17" s="13" t="s">
        <v>18</v>
      </c>
      <c r="F17" s="13" t="s">
        <v>18</v>
      </c>
      <c r="G17" s="13" t="s">
        <v>18</v>
      </c>
      <c r="H17" s="13" t="s">
        <v>18</v>
      </c>
      <c r="I17" s="8">
        <f>SUM(D17:H17)</f>
      </c>
      <c r="J17" s="6" t="s">
        <v>18</v>
      </c>
    </row>
    <row r="18" spans="1:10" x14ac:dyDescent="0.25">
      <c r="A18" s="6" t="s">
        <v>76</v>
      </c>
      <c r="B18" s="6" t="s">
        <v>73</v>
      </c>
      <c r="C18" s="8">
        <f>'01_一時差異の一覧'!F20</f>
      </c>
      <c r="D18" s="13" t="s">
        <v>18</v>
      </c>
      <c r="E18" s="13" t="s">
        <v>18</v>
      </c>
      <c r="F18" s="13" t="s">
        <v>18</v>
      </c>
      <c r="G18" s="13" t="s">
        <v>18</v>
      </c>
      <c r="H18" s="13" t="s">
        <v>18</v>
      </c>
      <c r="I18" s="8">
        <f>SUM(D18:H18)</f>
      </c>
      <c r="J18" s="6" t="s">
        <v>18</v>
      </c>
    </row>
    <row r="19" spans="1:10" x14ac:dyDescent="0.25">
      <c r="A19" s="6" t="s">
        <v>77</v>
      </c>
      <c r="B19" s="6" t="s">
        <v>72</v>
      </c>
      <c r="C19" s="8">
        <f>'01_一時差異の一覧'!F21</f>
      </c>
      <c r="D19" s="13" t="s">
        <v>18</v>
      </c>
      <c r="E19" s="13" t="s">
        <v>18</v>
      </c>
      <c r="F19" s="13" t="s">
        <v>18</v>
      </c>
      <c r="G19" s="13" t="s">
        <v>18</v>
      </c>
      <c r="H19" s="13" t="s">
        <v>18</v>
      </c>
      <c r="I19" s="8">
        <f>SUM(D19:H19)</f>
      </c>
      <c r="J19" s="6" t="s">
        <v>18</v>
      </c>
    </row>
    <row r="20" spans="1:10" x14ac:dyDescent="0.25">
      <c r="A20" s="6" t="s">
        <v>77</v>
      </c>
      <c r="B20" s="6" t="s">
        <v>73</v>
      </c>
      <c r="C20" s="8">
        <f>'01_一時差異の一覧'!F22</f>
      </c>
      <c r="D20" s="13" t="s">
        <v>18</v>
      </c>
      <c r="E20" s="13" t="s">
        <v>18</v>
      </c>
      <c r="F20" s="13" t="s">
        <v>18</v>
      </c>
      <c r="G20" s="13" t="s">
        <v>18</v>
      </c>
      <c r="H20" s="13" t="s">
        <v>18</v>
      </c>
      <c r="I20" s="8">
        <f>SUM(D20:H20)</f>
      </c>
      <c r="J20" s="6" t="s">
        <v>18</v>
      </c>
    </row>
    <row r="21" spans="1:10" x14ac:dyDescent="0.25">
      <c r="A21" s="6" t="s">
        <v>78</v>
      </c>
      <c r="B21" s="6" t="s">
        <v>72</v>
      </c>
      <c r="C21" s="8">
        <f>'01_一時差異の一覧'!F23</f>
      </c>
      <c r="D21" s="13" t="s">
        <v>18</v>
      </c>
      <c r="E21" s="13" t="s">
        <v>18</v>
      </c>
      <c r="F21" s="13" t="s">
        <v>18</v>
      </c>
      <c r="G21" s="13" t="s">
        <v>18</v>
      </c>
      <c r="H21" s="13" t="s">
        <v>18</v>
      </c>
      <c r="I21" s="8">
        <f>SUM(D21:H21)</f>
      </c>
      <c r="J21" s="6" t="s">
        <v>18</v>
      </c>
    </row>
    <row r="22" spans="1:10" x14ac:dyDescent="0.25">
      <c r="A22" s="6" t="s">
        <v>78</v>
      </c>
      <c r="B22" s="6" t="s">
        <v>73</v>
      </c>
      <c r="C22" s="8">
        <f>'01_一時差異の一覧'!F24</f>
      </c>
      <c r="D22" s="13" t="s">
        <v>18</v>
      </c>
      <c r="E22" s="13" t="s">
        <v>18</v>
      </c>
      <c r="F22" s="13" t="s">
        <v>18</v>
      </c>
      <c r="G22" s="13" t="s">
        <v>18</v>
      </c>
      <c r="H22" s="13" t="s">
        <v>18</v>
      </c>
      <c r="I22" s="8">
        <f>SUM(D22:H22)</f>
      </c>
      <c r="J22" s="6" t="s">
        <v>18</v>
      </c>
    </row>
    <row r="23" spans="1:10" x14ac:dyDescent="0.25">
      <c r="A23" s="6" t="s">
        <v>79</v>
      </c>
      <c r="B23" s="6" t="s">
        <v>81</v>
      </c>
      <c r="C23" s="8">
        <f>'01_一時差異の一覧'!F25</f>
      </c>
      <c r="D23" s="13" t="s">
        <v>18</v>
      </c>
      <c r="E23" s="13" t="s">
        <v>18</v>
      </c>
      <c r="F23" s="13" t="s">
        <v>18</v>
      </c>
      <c r="G23" s="13" t="s">
        <v>18</v>
      </c>
      <c r="H23" s="13" t="s">
        <v>18</v>
      </c>
      <c r="I23" s="8">
        <f>SUM(D23:H23)</f>
      </c>
      <c r="J23" s="6" t="s">
        <v>18</v>
      </c>
    </row>
    <row r="24" spans="1:10" x14ac:dyDescent="0.25">
      <c r="A24" s="6" t="s">
        <v>79</v>
      </c>
      <c r="B24" s="6" t="s">
        <v>81</v>
      </c>
      <c r="C24" s="8">
        <f>'01_一時差異の一覧'!F26</f>
      </c>
      <c r="D24" s="13" t="s">
        <v>18</v>
      </c>
      <c r="E24" s="13" t="s">
        <v>18</v>
      </c>
      <c r="F24" s="13" t="s">
        <v>18</v>
      </c>
      <c r="G24" s="13" t="s">
        <v>18</v>
      </c>
      <c r="H24" s="13" t="s">
        <v>18</v>
      </c>
      <c r="I24" s="8">
        <f>SUM(D24:H24)</f>
      </c>
      <c r="J24" s="6" t="s">
        <v>18</v>
      </c>
    </row>
    <row r="25" spans="1:10" x14ac:dyDescent="0.25">
      <c r="A25" s="6" t="s">
        <v>82</v>
      </c>
      <c r="B25" s="6" t="s">
        <v>83</v>
      </c>
      <c r="C25" s="8">
        <f>'01_一時差異の一覧'!F27</f>
      </c>
      <c r="D25" s="13" t="s">
        <v>18</v>
      </c>
      <c r="E25" s="13" t="s">
        <v>18</v>
      </c>
      <c r="F25" s="13" t="s">
        <v>18</v>
      </c>
      <c r="G25" s="13" t="s">
        <v>18</v>
      </c>
      <c r="H25" s="13" t="s">
        <v>18</v>
      </c>
      <c r="I25" s="8">
        <f>SUM(D25:H25)</f>
      </c>
      <c r="J25" s="6" t="s">
        <v>18</v>
      </c>
    </row>
    <row r="26" spans="1:10" x14ac:dyDescent="0.25">
      <c r="A26" s="6" t="s">
        <v>82</v>
      </c>
      <c r="B26" s="6" t="s">
        <v>83</v>
      </c>
      <c r="C26" s="8">
        <f>'01_一時差異の一覧'!F28</f>
      </c>
      <c r="D26" s="13" t="s">
        <v>18</v>
      </c>
      <c r="E26" s="13" t="s">
        <v>18</v>
      </c>
      <c r="F26" s="13" t="s">
        <v>18</v>
      </c>
      <c r="G26" s="13" t="s">
        <v>18</v>
      </c>
      <c r="H26" s="13" t="s">
        <v>18</v>
      </c>
      <c r="I26" s="8">
        <f>SUM(D26:H26)</f>
      </c>
      <c r="J26" s="6" t="s">
        <v>18</v>
      </c>
    </row>
    <row r="27" spans="1:10" x14ac:dyDescent="0.25">
      <c r="A27" s="6" t="s">
        <v>84</v>
      </c>
      <c r="B27" s="6" t="s">
        <v>85</v>
      </c>
      <c r="C27" s="8">
        <f>'01_一時差異の一覧'!F29</f>
      </c>
      <c r="D27" s="13" t="s">
        <v>18</v>
      </c>
      <c r="E27" s="13" t="s">
        <v>18</v>
      </c>
      <c r="F27" s="13" t="s">
        <v>18</v>
      </c>
      <c r="G27" s="13" t="s">
        <v>18</v>
      </c>
      <c r="H27" s="13" t="s">
        <v>18</v>
      </c>
      <c r="I27" s="8">
        <f>SUM(D27:H27)</f>
      </c>
      <c r="J27" s="6" t="s">
        <v>18</v>
      </c>
    </row>
    <row r="28" spans="1:10" x14ac:dyDescent="0.25">
      <c r="A28" s="6" t="s">
        <v>84</v>
      </c>
      <c r="B28" s="6" t="s">
        <v>85</v>
      </c>
      <c r="C28" s="8">
        <f>'01_一時差異の一覧'!F30</f>
      </c>
      <c r="D28" s="13" t="s">
        <v>18</v>
      </c>
      <c r="E28" s="13" t="s">
        <v>18</v>
      </c>
      <c r="F28" s="13" t="s">
        <v>18</v>
      </c>
      <c r="G28" s="13" t="s">
        <v>18</v>
      </c>
      <c r="H28" s="13" t="s">
        <v>18</v>
      </c>
      <c r="I28" s="8">
        <f>SUM(D28:H28)</f>
      </c>
      <c r="J28" s="6" t="s">
        <v>18</v>
      </c>
    </row>
    <row r="29" spans="1:10" x14ac:dyDescent="0.25">
      <c r="A29" s="6" t="s">
        <v>86</v>
      </c>
      <c r="B29" s="6" t="s">
        <v>85</v>
      </c>
      <c r="C29" s="8">
        <f>'01_一時差異の一覧'!F31</f>
      </c>
      <c r="D29" s="13" t="s">
        <v>18</v>
      </c>
      <c r="E29" s="13" t="s">
        <v>18</v>
      </c>
      <c r="F29" s="13" t="s">
        <v>18</v>
      </c>
      <c r="G29" s="13" t="s">
        <v>18</v>
      </c>
      <c r="H29" s="13" t="s">
        <v>18</v>
      </c>
      <c r="I29" s="8">
        <f>SUM(D29:H29)</f>
      </c>
      <c r="J29" s="6" t="s">
        <v>18</v>
      </c>
    </row>
    <row r="30" spans="1:10" x14ac:dyDescent="0.25">
      <c r="A30" s="6" t="s">
        <v>87</v>
      </c>
      <c r="B30" s="6" t="s">
        <v>85</v>
      </c>
      <c r="C30" s="8">
        <f>'01_一時差異の一覧'!F32</f>
      </c>
      <c r="D30" s="13" t="s">
        <v>18</v>
      </c>
      <c r="E30" s="13" t="s">
        <v>18</v>
      </c>
      <c r="F30" s="13" t="s">
        <v>18</v>
      </c>
      <c r="G30" s="13" t="s">
        <v>18</v>
      </c>
      <c r="H30" s="13" t="s">
        <v>18</v>
      </c>
      <c r="I30" s="8">
        <f>SUM(D30:H30)</f>
      </c>
      <c r="J30" s="6" t="s">
        <v>18</v>
      </c>
    </row>
    <row r="31" spans="1:10" x14ac:dyDescent="0.25">
      <c r="A31" s="6" t="s">
        <v>88</v>
      </c>
      <c r="B31" s="6" t="s">
        <v>89</v>
      </c>
      <c r="C31" s="8">
        <f>'01_一時差異の一覧'!F33</f>
      </c>
      <c r="D31" s="13" t="s">
        <v>18</v>
      </c>
      <c r="E31" s="13" t="s">
        <v>18</v>
      </c>
      <c r="F31" s="13" t="s">
        <v>18</v>
      </c>
      <c r="G31" s="13" t="s">
        <v>18</v>
      </c>
      <c r="H31" s="13" t="s">
        <v>18</v>
      </c>
      <c r="I31" s="8">
        <f>SUM(D31:H31)</f>
      </c>
      <c r="J31" s="6" t="s">
        <v>18</v>
      </c>
    </row>
    <row r="32" spans="1:10" x14ac:dyDescent="0.25">
      <c r="A32" s="6" t="s">
        <v>88</v>
      </c>
      <c r="B32" s="6" t="s">
        <v>89</v>
      </c>
      <c r="C32" s="8">
        <f>'01_一時差異の一覧'!F34</f>
      </c>
      <c r="D32" s="13" t="s">
        <v>18</v>
      </c>
      <c r="E32" s="13" t="s">
        <v>18</v>
      </c>
      <c r="F32" s="13" t="s">
        <v>18</v>
      </c>
      <c r="G32" s="13" t="s">
        <v>18</v>
      </c>
      <c r="H32" s="13" t="s">
        <v>18</v>
      </c>
      <c r="I32" s="8">
        <f>SUM(D32:H32)</f>
      </c>
      <c r="J32" s="6" t="s">
        <v>18</v>
      </c>
    </row>
    <row r="33" spans="1:10" x14ac:dyDescent="0.25">
      <c r="A33" s="6" t="s">
        <v>90</v>
      </c>
      <c r="B33" s="6" t="s">
        <v>91</v>
      </c>
      <c r="C33" s="8">
        <f>'01_一時差異の一覧'!F35</f>
      </c>
      <c r="D33" s="13" t="s">
        <v>18</v>
      </c>
      <c r="E33" s="13" t="s">
        <v>18</v>
      </c>
      <c r="F33" s="13" t="s">
        <v>18</v>
      </c>
      <c r="G33" s="13" t="s">
        <v>18</v>
      </c>
      <c r="H33" s="13" t="s">
        <v>18</v>
      </c>
      <c r="I33" s="8">
        <f>SUM(D33:H33)</f>
      </c>
      <c r="J33" s="6" t="s">
        <v>18</v>
      </c>
    </row>
    <row r="34" spans="1:10" x14ac:dyDescent="0.25">
      <c r="A34" s="6" t="s">
        <v>90</v>
      </c>
      <c r="B34" s="6" t="s">
        <v>91</v>
      </c>
      <c r="C34" s="8">
        <f>'01_一時差異の一覧'!F36</f>
      </c>
      <c r="D34" s="13" t="s">
        <v>18</v>
      </c>
      <c r="E34" s="13" t="s">
        <v>18</v>
      </c>
      <c r="F34" s="13" t="s">
        <v>18</v>
      </c>
      <c r="G34" s="13" t="s">
        <v>18</v>
      </c>
      <c r="H34" s="13" t="s">
        <v>18</v>
      </c>
      <c r="I34" s="8">
        <f>SUM(D34:H34)</f>
      </c>
      <c r="J34" s="6" t="s">
        <v>18</v>
      </c>
    </row>
    <row r="35" spans="1:10" x14ac:dyDescent="0.25">
      <c r="A35" s="6" t="s">
        <v>92</v>
      </c>
      <c r="B35" s="6" t="s">
        <v>93</v>
      </c>
      <c r="C35" s="8">
        <f>'01_一時差異の一覧'!F37</f>
      </c>
      <c r="D35" s="13" t="s">
        <v>18</v>
      </c>
      <c r="E35" s="13" t="s">
        <v>18</v>
      </c>
      <c r="F35" s="13" t="s">
        <v>18</v>
      </c>
      <c r="G35" s="13" t="s">
        <v>18</v>
      </c>
      <c r="H35" s="13" t="s">
        <v>18</v>
      </c>
      <c r="I35" s="8">
        <f>SUM(D35:H35)</f>
      </c>
      <c r="J35" s="6" t="s">
        <v>18</v>
      </c>
    </row>
    <row r="36" spans="1:10" x14ac:dyDescent="0.25">
      <c r="A36" s="6" t="s">
        <v>92</v>
      </c>
      <c r="B36" s="6" t="s">
        <v>66</v>
      </c>
      <c r="C36" s="8">
        <f>'01_一時差異の一覧'!F38</f>
      </c>
      <c r="D36" s="13" t="s">
        <v>18</v>
      </c>
      <c r="E36" s="13" t="s">
        <v>18</v>
      </c>
      <c r="F36" s="13" t="s">
        <v>18</v>
      </c>
      <c r="G36" s="13" t="s">
        <v>18</v>
      </c>
      <c r="H36" s="13" t="s">
        <v>18</v>
      </c>
      <c r="I36" s="8">
        <f>SUM(D36:H36)</f>
      </c>
      <c r="J36" s="6" t="s">
        <v>18</v>
      </c>
    </row>
    <row r="37" spans="1:10" x14ac:dyDescent="0.25">
      <c r="A37" s="6" t="s">
        <v>94</v>
      </c>
      <c r="B37" s="6" t="s">
        <v>95</v>
      </c>
      <c r="C37" s="8">
        <f>'01_一時差異の一覧'!F39</f>
      </c>
      <c r="D37" s="13" t="s">
        <v>18</v>
      </c>
      <c r="E37" s="13" t="s">
        <v>18</v>
      </c>
      <c r="F37" s="13" t="s">
        <v>18</v>
      </c>
      <c r="G37" s="13" t="s">
        <v>18</v>
      </c>
      <c r="H37" s="13" t="s">
        <v>18</v>
      </c>
      <c r="I37" s="8">
        <f>SUM(D37:H37)</f>
      </c>
      <c r="J37" s="6" t="s">
        <v>18</v>
      </c>
    </row>
    <row r="38" spans="1:10" x14ac:dyDescent="0.25">
      <c r="A38" s="6" t="s">
        <v>94</v>
      </c>
      <c r="B38" s="6" t="s">
        <v>66</v>
      </c>
      <c r="C38" s="8">
        <f>'01_一時差異の一覧'!F40</f>
      </c>
      <c r="D38" s="13" t="s">
        <v>18</v>
      </c>
      <c r="E38" s="13" t="s">
        <v>18</v>
      </c>
      <c r="F38" s="13" t="s">
        <v>18</v>
      </c>
      <c r="G38" s="13" t="s">
        <v>18</v>
      </c>
      <c r="H38" s="13" t="s">
        <v>18</v>
      </c>
      <c r="I38" s="8">
        <f>SUM(D38:H38)</f>
      </c>
      <c r="J38" s="6" t="s">
        <v>18</v>
      </c>
    </row>
    <row r="39" spans="1:10" x14ac:dyDescent="0.25">
      <c r="A39" s="6" t="s">
        <v>96</v>
      </c>
      <c r="B39" s="6" t="s">
        <v>97</v>
      </c>
      <c r="C39" s="8">
        <f>'01_一時差異の一覧'!F41</f>
      </c>
      <c r="D39" s="13" t="s">
        <v>18</v>
      </c>
      <c r="E39" s="13" t="s">
        <v>18</v>
      </c>
      <c r="F39" s="13" t="s">
        <v>18</v>
      </c>
      <c r="G39" s="13" t="s">
        <v>18</v>
      </c>
      <c r="H39" s="13" t="s">
        <v>18</v>
      </c>
      <c r="I39" s="8">
        <f>SUM(D39:H39)</f>
      </c>
      <c r="J39" s="6" t="s">
        <v>18</v>
      </c>
    </row>
    <row r="40" spans="1:10" x14ac:dyDescent="0.25">
      <c r="A40" s="6" t="s">
        <v>96</v>
      </c>
      <c r="B40" s="6" t="s">
        <v>66</v>
      </c>
      <c r="C40" s="8">
        <f>'01_一時差異の一覧'!F42</f>
      </c>
      <c r="D40" s="13" t="s">
        <v>18</v>
      </c>
      <c r="E40" s="13" t="s">
        <v>18</v>
      </c>
      <c r="F40" s="13" t="s">
        <v>18</v>
      </c>
      <c r="G40" s="13" t="s">
        <v>18</v>
      </c>
      <c r="H40" s="13" t="s">
        <v>18</v>
      </c>
      <c r="I40" s="8">
        <f>SUM(D40:H40)</f>
      </c>
      <c r="J40" s="6" t="s">
        <v>18</v>
      </c>
    </row>
    <row r="41" spans="1:10" x14ac:dyDescent="0.25">
      <c r="A41" s="6" t="s">
        <v>98</v>
      </c>
      <c r="B41" s="6" t="s">
        <v>99</v>
      </c>
      <c r="C41" s="8">
        <f>'01_一時差異の一覧'!F43</f>
      </c>
      <c r="D41" s="13" t="s">
        <v>18</v>
      </c>
      <c r="E41" s="13" t="s">
        <v>18</v>
      </c>
      <c r="F41" s="13" t="s">
        <v>18</v>
      </c>
      <c r="G41" s="13" t="s">
        <v>18</v>
      </c>
      <c r="H41" s="13" t="s">
        <v>18</v>
      </c>
      <c r="I41" s="8">
        <f>SUM(D41:H41)</f>
      </c>
      <c r="J41" s="6" t="s">
        <v>18</v>
      </c>
    </row>
    <row r="42" spans="1:10" x14ac:dyDescent="0.25">
      <c r="A42" s="6" t="s">
        <v>98</v>
      </c>
      <c r="B42" s="6" t="s">
        <v>66</v>
      </c>
      <c r="C42" s="8">
        <f>'01_一時差異の一覧'!F44</f>
      </c>
      <c r="D42" s="13" t="s">
        <v>18</v>
      </c>
      <c r="E42" s="13" t="s">
        <v>18</v>
      </c>
      <c r="F42" s="13" t="s">
        <v>18</v>
      </c>
      <c r="G42" s="13" t="s">
        <v>18</v>
      </c>
      <c r="H42" s="13" t="s">
        <v>18</v>
      </c>
      <c r="I42" s="8">
        <f>SUM(D42:H42)</f>
      </c>
      <c r="J42" s="6" t="s">
        <v>18</v>
      </c>
    </row>
    <row r="43" spans="1:10" x14ac:dyDescent="0.25">
      <c r="A43" s="6" t="s">
        <v>100</v>
      </c>
      <c r="B43" s="6" t="s">
        <v>101</v>
      </c>
      <c r="C43" s="8">
        <f>'01_一時差異の一覧'!F45</f>
      </c>
      <c r="D43" s="13" t="s">
        <v>18</v>
      </c>
      <c r="E43" s="13" t="s">
        <v>18</v>
      </c>
      <c r="F43" s="13" t="s">
        <v>18</v>
      </c>
      <c r="G43" s="13" t="s">
        <v>18</v>
      </c>
      <c r="H43" s="13" t="s">
        <v>18</v>
      </c>
      <c r="I43" s="8">
        <f>SUM(D43:H43)</f>
      </c>
      <c r="J43" s="6" t="s">
        <v>18</v>
      </c>
    </row>
    <row r="44" spans="1:10" x14ac:dyDescent="0.25">
      <c r="A44" s="6" t="s">
        <v>100</v>
      </c>
      <c r="B44" s="6" t="s">
        <v>66</v>
      </c>
      <c r="C44" s="8">
        <f>'01_一時差異の一覧'!F46</f>
      </c>
      <c r="D44" s="13" t="s">
        <v>18</v>
      </c>
      <c r="E44" s="13" t="s">
        <v>18</v>
      </c>
      <c r="F44" s="13" t="s">
        <v>18</v>
      </c>
      <c r="G44" s="13" t="s">
        <v>18</v>
      </c>
      <c r="H44" s="13" t="s">
        <v>18</v>
      </c>
      <c r="I44" s="8">
        <f>SUM(D44:H44)</f>
      </c>
      <c r="J44" s="6" t="s">
        <v>18</v>
      </c>
    </row>
    <row r="45" spans="1:10" x14ac:dyDescent="0.25">
      <c r="A45" s="6" t="s">
        <v>102</v>
      </c>
      <c r="B45" s="6" t="s">
        <v>104</v>
      </c>
      <c r="C45" s="8">
        <f>'01_一時差異の一覧'!F47</f>
      </c>
      <c r="D45" s="13" t="s">
        <v>18</v>
      </c>
      <c r="E45" s="13" t="s">
        <v>18</v>
      </c>
      <c r="F45" s="13" t="s">
        <v>18</v>
      </c>
      <c r="G45" s="13" t="s">
        <v>18</v>
      </c>
      <c r="H45" s="13" t="s">
        <v>18</v>
      </c>
      <c r="I45" s="8">
        <f>SUM(D45:H45)</f>
      </c>
      <c r="J45" s="6" t="s">
        <v>18</v>
      </c>
    </row>
    <row r="46" spans="1:10" x14ac:dyDescent="0.25">
      <c r="A46" s="6" t="s">
        <v>102</v>
      </c>
      <c r="B46" s="6" t="s">
        <v>105</v>
      </c>
      <c r="C46" s="8">
        <f>'01_一時差異の一覧'!F48</f>
      </c>
      <c r="D46" s="13" t="s">
        <v>18</v>
      </c>
      <c r="E46" s="13" t="s">
        <v>18</v>
      </c>
      <c r="F46" s="13" t="s">
        <v>18</v>
      </c>
      <c r="G46" s="13" t="s">
        <v>18</v>
      </c>
      <c r="H46" s="13" t="s">
        <v>18</v>
      </c>
      <c r="I46" s="8">
        <f>SUM(D46:H46)</f>
      </c>
      <c r="J46" s="6" t="s">
        <v>18</v>
      </c>
    </row>
    <row r="47" spans="1:10" x14ac:dyDescent="0.25">
      <c r="A47" s="6" t="s">
        <v>102</v>
      </c>
      <c r="B47" s="6" t="s">
        <v>104</v>
      </c>
      <c r="C47" s="8">
        <f>'01_一時差異の一覧'!F49</f>
      </c>
      <c r="D47" s="13" t="s">
        <v>18</v>
      </c>
      <c r="E47" s="13" t="s">
        <v>18</v>
      </c>
      <c r="F47" s="13" t="s">
        <v>18</v>
      </c>
      <c r="G47" s="13" t="s">
        <v>18</v>
      </c>
      <c r="H47" s="13" t="s">
        <v>18</v>
      </c>
      <c r="I47" s="8">
        <f>SUM(D47:H47)</f>
      </c>
      <c r="J47" s="6" t="s">
        <v>18</v>
      </c>
    </row>
    <row r="48" spans="1:10" x14ac:dyDescent="0.25">
      <c r="A48" s="6" t="s">
        <v>102</v>
      </c>
      <c r="B48" s="6" t="s">
        <v>105</v>
      </c>
      <c r="C48" s="8">
        <f>'01_一時差異の一覧'!F50</f>
      </c>
      <c r="D48" s="13" t="s">
        <v>18</v>
      </c>
      <c r="E48" s="13" t="s">
        <v>18</v>
      </c>
      <c r="F48" s="13" t="s">
        <v>18</v>
      </c>
      <c r="G48" s="13" t="s">
        <v>18</v>
      </c>
      <c r="H48" s="13" t="s">
        <v>18</v>
      </c>
      <c r="I48" s="8">
        <f>SUM(D48:H48)</f>
      </c>
      <c r="J48" s="6" t="s">
        <v>18</v>
      </c>
    </row>
    <row r="49" spans="1:10" x14ac:dyDescent="0.25">
      <c r="A49" s="6" t="s">
        <v>106</v>
      </c>
      <c r="B49" s="6" t="s">
        <v>107</v>
      </c>
      <c r="C49" s="8">
        <f>'01_一時差異の一覧'!F51</f>
      </c>
      <c r="D49" s="13" t="s">
        <v>18</v>
      </c>
      <c r="E49" s="13" t="s">
        <v>18</v>
      </c>
      <c r="F49" s="13" t="s">
        <v>18</v>
      </c>
      <c r="G49" s="13" t="s">
        <v>18</v>
      </c>
      <c r="H49" s="13" t="s">
        <v>18</v>
      </c>
      <c r="I49" s="8">
        <f>SUM(D49:H49)</f>
      </c>
      <c r="J49" s="6" t="s">
        <v>18</v>
      </c>
    </row>
    <row r="50" spans="1:10" x14ac:dyDescent="0.25">
      <c r="A50" s="6" t="s">
        <v>106</v>
      </c>
      <c r="B50" s="6" t="s">
        <v>107</v>
      </c>
      <c r="C50" s="8">
        <f>'01_一時差異の一覧'!F52</f>
      </c>
      <c r="D50" s="13" t="s">
        <v>18</v>
      </c>
      <c r="E50" s="13" t="s">
        <v>18</v>
      </c>
      <c r="F50" s="13" t="s">
        <v>18</v>
      </c>
      <c r="G50" s="13" t="s">
        <v>18</v>
      </c>
      <c r="H50" s="13" t="s">
        <v>18</v>
      </c>
      <c r="I50" s="8">
        <f>SUM(D50:H50)</f>
      </c>
      <c r="J50" s="6" t="s">
        <v>18</v>
      </c>
    </row>
    <row r="51" spans="1:10" x14ac:dyDescent="0.25">
      <c r="A51" s="6" t="s">
        <v>108</v>
      </c>
      <c r="B51" s="6" t="s">
        <v>107</v>
      </c>
      <c r="C51" s="8">
        <f>'01_一時差異の一覧'!F53</f>
      </c>
      <c r="D51" s="13" t="s">
        <v>18</v>
      </c>
      <c r="E51" s="13" t="s">
        <v>18</v>
      </c>
      <c r="F51" s="13" t="s">
        <v>18</v>
      </c>
      <c r="G51" s="13" t="s">
        <v>18</v>
      </c>
      <c r="H51" s="13" t="s">
        <v>18</v>
      </c>
      <c r="I51" s="8">
        <f>SUM(D51:H51)</f>
      </c>
      <c r="J51" s="6" t="s">
        <v>18</v>
      </c>
    </row>
    <row r="52" spans="1:10" x14ac:dyDescent="0.25">
      <c r="A52" s="6" t="s">
        <v>108</v>
      </c>
      <c r="B52" s="6" t="s">
        <v>107</v>
      </c>
      <c r="C52" s="8">
        <f>'01_一時差異の一覧'!F54</f>
      </c>
      <c r="D52" s="13" t="s">
        <v>18</v>
      </c>
      <c r="E52" s="13" t="s">
        <v>18</v>
      </c>
      <c r="F52" s="13" t="s">
        <v>18</v>
      </c>
      <c r="G52" s="13" t="s">
        <v>18</v>
      </c>
      <c r="H52" s="13" t="s">
        <v>18</v>
      </c>
      <c r="I52" s="8">
        <f>SUM(D52:H52)</f>
      </c>
      <c r="J52" s="6" t="s">
        <v>18</v>
      </c>
    </row>
    <row r="53" spans="1:10" x14ac:dyDescent="0.25">
      <c r="A53" s="6" t="s">
        <v>109</v>
      </c>
      <c r="B53" s="6" t="s">
        <v>107</v>
      </c>
      <c r="C53" s="8">
        <f>'01_一時差異の一覧'!F55</f>
      </c>
      <c r="D53" s="13" t="s">
        <v>18</v>
      </c>
      <c r="E53" s="13" t="s">
        <v>18</v>
      </c>
      <c r="F53" s="13" t="s">
        <v>18</v>
      </c>
      <c r="G53" s="13" t="s">
        <v>18</v>
      </c>
      <c r="H53" s="13" t="s">
        <v>18</v>
      </c>
      <c r="I53" s="8">
        <f>SUM(D53:H53)</f>
      </c>
      <c r="J53" s="6" t="s">
        <v>18</v>
      </c>
    </row>
    <row r="54" spans="1:10" x14ac:dyDescent="0.25">
      <c r="A54" s="6" t="s">
        <v>109</v>
      </c>
      <c r="B54" s="6" t="s">
        <v>107</v>
      </c>
      <c r="C54" s="8">
        <f>'01_一時差異の一覧'!F56</f>
      </c>
      <c r="D54" s="13" t="s">
        <v>18</v>
      </c>
      <c r="E54" s="13" t="s">
        <v>18</v>
      </c>
      <c r="F54" s="13" t="s">
        <v>18</v>
      </c>
      <c r="G54" s="13" t="s">
        <v>18</v>
      </c>
      <c r="H54" s="13" t="s">
        <v>18</v>
      </c>
      <c r="I54" s="8">
        <f>SUM(D54:H54)</f>
      </c>
      <c r="J54" s="6" t="s">
        <v>18</v>
      </c>
    </row>
    <row r="55" spans="1:10" x14ac:dyDescent="0.25">
      <c r="A55" s="6" t="s">
        <v>110</v>
      </c>
      <c r="B55" s="6" t="s">
        <v>104</v>
      </c>
      <c r="C55" s="8">
        <f>'01_一時差異の一覧'!F57</f>
      </c>
      <c r="D55" s="13" t="s">
        <v>18</v>
      </c>
      <c r="E55" s="13" t="s">
        <v>18</v>
      </c>
      <c r="F55" s="13" t="s">
        <v>18</v>
      </c>
      <c r="G55" s="13" t="s">
        <v>18</v>
      </c>
      <c r="H55" s="13" t="s">
        <v>18</v>
      </c>
      <c r="I55" s="8">
        <f>SUM(D55:H55)</f>
      </c>
      <c r="J55" s="6" t="s">
        <v>18</v>
      </c>
    </row>
    <row r="56" spans="1:10" x14ac:dyDescent="0.25">
      <c r="A56" s="6" t="s">
        <v>110</v>
      </c>
      <c r="B56" s="6" t="s">
        <v>104</v>
      </c>
      <c r="C56" s="8">
        <f>'01_一時差異の一覧'!F58</f>
      </c>
      <c r="D56" s="13" t="s">
        <v>18</v>
      </c>
      <c r="E56" s="13" t="s">
        <v>18</v>
      </c>
      <c r="F56" s="13" t="s">
        <v>18</v>
      </c>
      <c r="G56" s="13" t="s">
        <v>18</v>
      </c>
      <c r="H56" s="13" t="s">
        <v>18</v>
      </c>
      <c r="I56" s="8">
        <f>SUM(D56:H56)</f>
      </c>
      <c r="J56" s="6" t="s">
        <v>18</v>
      </c>
    </row>
    <row r="57" spans="1:10" x14ac:dyDescent="0.25">
      <c r="A57" s="6" t="s">
        <v>111</v>
      </c>
      <c r="B57" s="6" t="s">
        <v>104</v>
      </c>
      <c r="C57" s="8">
        <f>'01_一時差異の一覧'!F59</f>
      </c>
      <c r="D57" s="13" t="s">
        <v>18</v>
      </c>
      <c r="E57" s="13" t="s">
        <v>18</v>
      </c>
      <c r="F57" s="13" t="s">
        <v>18</v>
      </c>
      <c r="G57" s="13" t="s">
        <v>18</v>
      </c>
      <c r="H57" s="13" t="s">
        <v>18</v>
      </c>
      <c r="I57" s="8">
        <f>SUM(D57:H57)</f>
      </c>
      <c r="J57" s="6" t="s">
        <v>18</v>
      </c>
    </row>
    <row r="58" spans="1:10" x14ac:dyDescent="0.25">
      <c r="A58" s="6" t="s">
        <v>111</v>
      </c>
      <c r="B58" s="6" t="s">
        <v>104</v>
      </c>
      <c r="C58" s="8">
        <f>'01_一時差異の一覧'!F60</f>
      </c>
      <c r="D58" s="13" t="s">
        <v>18</v>
      </c>
      <c r="E58" s="13" t="s">
        <v>18</v>
      </c>
      <c r="F58" s="13" t="s">
        <v>18</v>
      </c>
      <c r="G58" s="13" t="s">
        <v>18</v>
      </c>
      <c r="H58" s="13" t="s">
        <v>18</v>
      </c>
      <c r="I58" s="8">
        <f>SUM(D58:H58)</f>
      </c>
      <c r="J58" s="6" t="s">
        <v>18</v>
      </c>
    </row>
    <row r="59" spans="1:10" x14ac:dyDescent="0.25">
      <c r="A59" s="6" t="s">
        <v>112</v>
      </c>
      <c r="B59" s="6" t="s">
        <v>104</v>
      </c>
      <c r="C59" s="8">
        <f>'01_一時差異の一覧'!F61</f>
      </c>
      <c r="D59" s="13" t="s">
        <v>18</v>
      </c>
      <c r="E59" s="13" t="s">
        <v>18</v>
      </c>
      <c r="F59" s="13" t="s">
        <v>18</v>
      </c>
      <c r="G59" s="13" t="s">
        <v>18</v>
      </c>
      <c r="H59" s="13" t="s">
        <v>18</v>
      </c>
      <c r="I59" s="8">
        <f>SUM(D59:H59)</f>
      </c>
      <c r="J59" s="6" t="s">
        <v>18</v>
      </c>
    </row>
    <row r="60" spans="1:10" x14ac:dyDescent="0.25">
      <c r="A60" s="6" t="s">
        <v>112</v>
      </c>
      <c r="B60" s="6" t="s">
        <v>104</v>
      </c>
      <c r="C60" s="8">
        <f>'01_一時差異の一覧'!F62</f>
      </c>
      <c r="D60" s="13" t="s">
        <v>18</v>
      </c>
      <c r="E60" s="13" t="s">
        <v>18</v>
      </c>
      <c r="F60" s="13" t="s">
        <v>18</v>
      </c>
      <c r="G60" s="13" t="s">
        <v>18</v>
      </c>
      <c r="H60" s="13" t="s">
        <v>18</v>
      </c>
      <c r="I60" s="8">
        <f>SUM(D60:H60)</f>
      </c>
      <c r="J60" s="6" t="s">
        <v>18</v>
      </c>
    </row>
    <row r="61" spans="1:10" x14ac:dyDescent="0.25">
      <c r="A61" s="6" t="s">
        <v>113</v>
      </c>
      <c r="B61" s="6" t="s">
        <v>115</v>
      </c>
      <c r="C61" s="8">
        <f>'01_一時差異の一覧'!F63</f>
      </c>
      <c r="D61" s="13" t="s">
        <v>18</v>
      </c>
      <c r="E61" s="13" t="s">
        <v>18</v>
      </c>
      <c r="F61" s="13" t="s">
        <v>18</v>
      </c>
      <c r="G61" s="13" t="s">
        <v>18</v>
      </c>
      <c r="H61" s="13" t="s">
        <v>18</v>
      </c>
      <c r="I61" s="8">
        <f>SUM(D61:H61)</f>
      </c>
      <c r="J61" s="6" t="s">
        <v>18</v>
      </c>
    </row>
    <row r="62" spans="1:10" x14ac:dyDescent="0.25">
      <c r="A62" s="6" t="s">
        <v>113</v>
      </c>
      <c r="B62" s="6" t="s">
        <v>116</v>
      </c>
      <c r="C62" s="8">
        <f>'01_一時差異の一覧'!F64</f>
      </c>
      <c r="D62" s="13" t="s">
        <v>18</v>
      </c>
      <c r="E62" s="13" t="s">
        <v>18</v>
      </c>
      <c r="F62" s="13" t="s">
        <v>18</v>
      </c>
      <c r="G62" s="13" t="s">
        <v>18</v>
      </c>
      <c r="H62" s="13" t="s">
        <v>18</v>
      </c>
      <c r="I62" s="8">
        <f>SUM(D62:H62)</f>
      </c>
      <c r="J62" s="6" t="s">
        <v>18</v>
      </c>
    </row>
    <row r="63" spans="1:10" x14ac:dyDescent="0.25">
      <c r="A63" s="6" t="s">
        <v>113</v>
      </c>
      <c r="B63" s="6" t="s">
        <v>117</v>
      </c>
      <c r="C63" s="8">
        <f>'01_一時差異の一覧'!F65</f>
      </c>
      <c r="D63" s="13" t="s">
        <v>18</v>
      </c>
      <c r="E63" s="13" t="s">
        <v>18</v>
      </c>
      <c r="F63" s="13" t="s">
        <v>18</v>
      </c>
      <c r="G63" s="13" t="s">
        <v>18</v>
      </c>
      <c r="H63" s="13" t="s">
        <v>18</v>
      </c>
      <c r="I63" s="8">
        <f>SUM(D63:H63)</f>
      </c>
      <c r="J63" s="6" t="s">
        <v>18</v>
      </c>
    </row>
    <row r="64" spans="1:10" x14ac:dyDescent="0.25">
      <c r="A64" s="6" t="s">
        <v>113</v>
      </c>
      <c r="B64" s="6" t="s">
        <v>118</v>
      </c>
      <c r="C64" s="8">
        <f>'01_一時差異の一覧'!F66</f>
      </c>
      <c r="D64" s="13" t="s">
        <v>18</v>
      </c>
      <c r="E64" s="13" t="s">
        <v>18</v>
      </c>
      <c r="F64" s="13" t="s">
        <v>18</v>
      </c>
      <c r="G64" s="13" t="s">
        <v>18</v>
      </c>
      <c r="H64" s="13" t="s">
        <v>18</v>
      </c>
      <c r="I64" s="8">
        <f>SUM(D64:H64)</f>
      </c>
      <c r="J64" s="6" t="s">
        <v>18</v>
      </c>
    </row>
    <row r="65" spans="1:10" x14ac:dyDescent="0.25">
      <c r="A65" s="6" t="s">
        <v>119</v>
      </c>
      <c r="B65" s="6" t="s">
        <v>120</v>
      </c>
      <c r="C65" s="8">
        <f>'01_一時差異の一覧'!F67</f>
      </c>
      <c r="D65" s="13" t="s">
        <v>18</v>
      </c>
      <c r="E65" s="13" t="s">
        <v>18</v>
      </c>
      <c r="F65" s="13" t="s">
        <v>18</v>
      </c>
      <c r="G65" s="13" t="s">
        <v>18</v>
      </c>
      <c r="H65" s="13" t="s">
        <v>18</v>
      </c>
      <c r="I65" s="8">
        <f>SUM(D65:H65)</f>
      </c>
      <c r="J65" s="6" t="s">
        <v>18</v>
      </c>
    </row>
    <row r="66" spans="1:10" x14ac:dyDescent="0.25">
      <c r="A66" s="6" t="s">
        <v>121</v>
      </c>
      <c r="B66" s="6" t="s">
        <v>122</v>
      </c>
      <c r="C66" s="8">
        <f>'01_一時差異の一覧'!F68</f>
      </c>
      <c r="D66" s="13" t="s">
        <v>18</v>
      </c>
      <c r="E66" s="13" t="s">
        <v>18</v>
      </c>
      <c r="F66" s="13" t="s">
        <v>18</v>
      </c>
      <c r="G66" s="13" t="s">
        <v>18</v>
      </c>
      <c r="H66" s="13" t="s">
        <v>18</v>
      </c>
      <c r="I66" s="8">
        <f>SUM(D66:H66)</f>
      </c>
      <c r="J66" s="6" t="s">
        <v>18</v>
      </c>
    </row>
    <row r="67" spans="1:10" x14ac:dyDescent="0.25">
      <c r="A67" s="4" t="s">
        <v>18</v>
      </c>
      <c r="B67" s="4" t="s">
        <v>139</v>
      </c>
      <c r="C67" s="5">
        <f>SUM(C6:C66)</f>
      </c>
      <c r="D67" s="5">
        <f>SUM(D6:D66)</f>
      </c>
      <c r="E67" s="5">
        <f>SUM(E6:E66)</f>
      </c>
      <c r="F67" s="5">
        <f>SUM(F6:F66)</f>
      </c>
      <c r="G67" s="5">
        <f>SUM(G6:G66)</f>
      </c>
      <c r="H67" s="5">
        <f>SUM(H6:H66)</f>
      </c>
      <c r="I67" s="5">
        <f>SUM(I6:I66)</f>
      </c>
      <c r="J67" s="4" t="s">
        <v>18</v>
      </c>
    </row>
    <row r="69" spans="1:10" x14ac:dyDescent="0.25">
      <c r="A69" s="9" t="s">
        <v>159</v>
      </c>
      <c r="B69" s="9"/>
      <c r="C69" s="9"/>
      <c r="D69" s="9"/>
      <c r="E69" s="9"/>
      <c r="F69" s="9"/>
      <c r="G69" s="9"/>
      <c r="H69" s="9"/>
      <c r="I69" s="9"/>
      <c r="J69" s="9"/>
    </row>
    <row r="70" spans="1:10" x14ac:dyDescent="0.25">
      <c r="A70" s="9" t="s">
        <v>160</v>
      </c>
      <c r="B70" s="9"/>
      <c r="C70" s="9"/>
      <c r="D70" s="9"/>
      <c r="E70" s="9"/>
      <c r="F70" s="9"/>
      <c r="G70" s="9"/>
      <c r="H70" s="9"/>
      <c r="I70" s="9"/>
      <c r="J70" s="9"/>
    </row>
  </sheetData>
  <mergeCells count="5">
    <mergeCell ref="A1:J1"/>
    <mergeCell ref="A2:J2"/>
    <mergeCell ref="A3:J3"/>
    <mergeCell ref="A69:J69"/>
    <mergeCell ref="A70:J70"/>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FormatPr defaultRowHeight="15" outlineLevelRow="0" outlineLevelCol="0" x14ac:dyDescent="55"/>
  <cols>
    <col min="1" max="1" width="34" customWidth="1"/>
    <col min="2" max="2" width="24" customWidth="1"/>
    <col min="3" max="3" width="76" customWidth="1"/>
  </cols>
  <sheetData>
    <row r="1" spans="1:3" x14ac:dyDescent="0.25">
      <c r="A1" s="1" t="s">
        <v>0</v>
      </c>
      <c r="B1" s="1"/>
      <c r="C1" s="1"/>
    </row>
    <row r="2" spans="1:3" x14ac:dyDescent="0.25">
      <c r="A2" s="1" t="s">
        <v>161</v>
      </c>
      <c r="B2" s="1"/>
      <c r="C2" s="1"/>
    </row>
    <row r="3" spans="1:3" x14ac:dyDescent="0.25">
      <c r="A3" s="2" t="s">
        <v>2</v>
      </c>
      <c r="B3" s="2"/>
      <c r="C3" s="2"/>
    </row>
    <row r="5" spans="1:3" x14ac:dyDescent="0.25">
      <c r="A5" s="3" t="s">
        <v>16</v>
      </c>
      <c r="B5" s="3" t="s">
        <v>162</v>
      </c>
      <c r="C5" s="3" t="s">
        <v>5</v>
      </c>
    </row>
    <row r="6" spans="1:3" x14ac:dyDescent="0.25">
      <c r="A6" s="6" t="s">
        <v>163</v>
      </c>
      <c r="B6" s="14" t="s">
        <v>18</v>
      </c>
      <c r="C6" s="6" t="s">
        <v>164</v>
      </c>
    </row>
    <row r="7" spans="1:3" x14ac:dyDescent="0.25">
      <c r="A7" s="6" t="s">
        <v>165</v>
      </c>
      <c r="B7" s="14" t="s">
        <v>18</v>
      </c>
      <c r="C7" s="6" t="s">
        <v>18</v>
      </c>
    </row>
    <row r="8" spans="1:3" x14ac:dyDescent="0.25">
      <c r="A8" s="6" t="s">
        <v>166</v>
      </c>
      <c r="B8" s="14" t="s">
        <v>18</v>
      </c>
      <c r="C8" s="6" t="s">
        <v>18</v>
      </c>
    </row>
    <row r="9" spans="1:3" x14ac:dyDescent="0.25">
      <c r="A9" s="6" t="s">
        <v>167</v>
      </c>
      <c r="B9" s="14" t="s">
        <v>18</v>
      </c>
      <c r="C9" s="6" t="s">
        <v>18</v>
      </c>
    </row>
    <row r="10" spans="1:3" x14ac:dyDescent="0.25">
      <c r="A10" s="6" t="s">
        <v>168</v>
      </c>
      <c r="B10" s="14" t="s">
        <v>18</v>
      </c>
      <c r="C10" s="6" t="s">
        <v>169</v>
      </c>
    </row>
    <row r="11" spans="1:3" x14ac:dyDescent="0.25">
      <c r="A11" s="6" t="s">
        <v>170</v>
      </c>
      <c r="B11" s="14" t="s">
        <v>18</v>
      </c>
      <c r="C11" s="6" t="s">
        <v>171</v>
      </c>
    </row>
    <row r="13" spans="1:3" x14ac:dyDescent="0.25">
      <c r="A13" s="9" t="s">
        <v>172</v>
      </c>
      <c r="B13" s="9"/>
      <c r="C13" s="9"/>
    </row>
    <row r="14" spans="1:3" x14ac:dyDescent="0.25">
      <c r="A14" s="9" t="s">
        <v>173</v>
      </c>
      <c r="B14" s="9"/>
      <c r="C14" s="9"/>
    </row>
  </sheetData>
  <mergeCells count="5">
    <mergeCell ref="A1:C1"/>
    <mergeCell ref="A2:C2"/>
    <mergeCell ref="A3:C3"/>
    <mergeCell ref="A13:C13"/>
    <mergeCell ref="A14:C14"/>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FormatPr defaultRowHeight="15" outlineLevelRow="0" outlineLevelCol="0" x14ac:dyDescent="55"/>
  <cols>
    <col min="1" max="1" width="40" customWidth="1"/>
    <col min="2" max="2" width="70" customWidth="1"/>
    <col min="3" max="3" width="16" customWidth="1"/>
    <col min="4" max="4" width="20" customWidth="1"/>
  </cols>
  <sheetData>
    <row r="1" spans="1:4" x14ac:dyDescent="0.25">
      <c r="A1" s="1" t="s">
        <v>0</v>
      </c>
      <c r="B1" s="1"/>
      <c r="C1" s="1"/>
      <c r="D1" s="1"/>
    </row>
    <row r="2" spans="1:4" x14ac:dyDescent="0.25">
      <c r="A2" s="1" t="s">
        <v>174</v>
      </c>
      <c r="B2" s="1"/>
      <c r="C2" s="1"/>
      <c r="D2" s="1"/>
    </row>
    <row r="3" spans="1:4" x14ac:dyDescent="0.25">
      <c r="A3" s="2" t="s">
        <v>2</v>
      </c>
      <c r="B3" s="2"/>
      <c r="C3" s="2"/>
      <c r="D3" s="2"/>
    </row>
    <row r="5" spans="1:4" x14ac:dyDescent="0.25">
      <c r="A5" s="3" t="s">
        <v>175</v>
      </c>
      <c r="B5" s="3" t="s">
        <v>176</v>
      </c>
      <c r="C5" s="3" t="s">
        <v>177</v>
      </c>
      <c r="D5" s="3" t="s">
        <v>178</v>
      </c>
    </row>
    <row r="6" spans="1:4" x14ac:dyDescent="0.25">
      <c r="A6" s="6" t="s">
        <v>179</v>
      </c>
      <c r="B6" s="6" t="s">
        <v>180</v>
      </c>
      <c r="C6" s="6" t="s">
        <v>181</v>
      </c>
      <c r="D6" s="15" t="s">
        <v>18</v>
      </c>
    </row>
    <row r="7" spans="1:4" x14ac:dyDescent="0.25">
      <c r="A7" s="6" t="s">
        <v>182</v>
      </c>
      <c r="B7" s="6" t="s">
        <v>183</v>
      </c>
      <c r="C7" s="6" t="s">
        <v>181</v>
      </c>
      <c r="D7" s="15" t="s">
        <v>18</v>
      </c>
    </row>
    <row r="8" spans="1:4" x14ac:dyDescent="0.25">
      <c r="A8" s="6" t="s">
        <v>184</v>
      </c>
      <c r="B8" s="6" t="s">
        <v>185</v>
      </c>
      <c r="C8" s="6" t="s">
        <v>181</v>
      </c>
      <c r="D8" s="15" t="s">
        <v>18</v>
      </c>
    </row>
    <row r="9" spans="1:4" x14ac:dyDescent="0.25">
      <c r="A9" s="6" t="s">
        <v>186</v>
      </c>
      <c r="B9" s="6" t="s">
        <v>164</v>
      </c>
      <c r="C9" s="6" t="s">
        <v>181</v>
      </c>
      <c r="D9" s="15" t="s">
        <v>18</v>
      </c>
    </row>
    <row r="10" spans="1:4" x14ac:dyDescent="0.25">
      <c r="A10" s="6" t="s">
        <v>187</v>
      </c>
      <c r="B10" s="6" t="s">
        <v>188</v>
      </c>
      <c r="C10" s="6" t="s">
        <v>181</v>
      </c>
      <c r="D10" s="15" t="s">
        <v>18</v>
      </c>
    </row>
    <row r="11" spans="1:4" x14ac:dyDescent="0.25">
      <c r="A11" s="6" t="s">
        <v>189</v>
      </c>
      <c r="B11" s="6" t="s">
        <v>190</v>
      </c>
      <c r="C11" s="6" t="s">
        <v>181</v>
      </c>
      <c r="D11" s="15" t="s">
        <v>18</v>
      </c>
    </row>
    <row r="12" spans="1:4" x14ac:dyDescent="0.25">
      <c r="A12" s="6" t="s">
        <v>191</v>
      </c>
      <c r="B12" s="6" t="s">
        <v>192</v>
      </c>
      <c r="C12" s="6" t="s">
        <v>181</v>
      </c>
      <c r="D12" s="15" t="s">
        <v>18</v>
      </c>
    </row>
    <row r="13" spans="1:4" x14ac:dyDescent="0.25">
      <c r="A13" s="6" t="s">
        <v>193</v>
      </c>
      <c r="B13" s="6" t="s">
        <v>194</v>
      </c>
      <c r="C13" s="6" t="s">
        <v>181</v>
      </c>
      <c r="D13" s="15" t="s">
        <v>18</v>
      </c>
    </row>
    <row r="14" spans="1:4" x14ac:dyDescent="0.25">
      <c r="A14" s="6" t="s">
        <v>195</v>
      </c>
      <c r="B14" s="6" t="s">
        <v>196</v>
      </c>
      <c r="C14" s="6" t="s">
        <v>181</v>
      </c>
      <c r="D14" s="15" t="s">
        <v>18</v>
      </c>
    </row>
    <row r="15" spans="1:4" x14ac:dyDescent="0.25">
      <c r="A15" s="6" t="s">
        <v>197</v>
      </c>
      <c r="B15" s="6" t="s">
        <v>198</v>
      </c>
      <c r="C15" s="6" t="s">
        <v>181</v>
      </c>
      <c r="D15" s="15" t="s">
        <v>18</v>
      </c>
    </row>
    <row r="16" spans="1:4" x14ac:dyDescent="0.25">
      <c r="A16" s="6" t="s">
        <v>199</v>
      </c>
      <c r="B16" s="6" t="s">
        <v>200</v>
      </c>
      <c r="C16" s="6" t="s">
        <v>181</v>
      </c>
      <c r="D16" s="15" t="s">
        <v>18</v>
      </c>
    </row>
    <row r="17" spans="1:4" x14ac:dyDescent="0.25">
      <c r="A17" s="6" t="s">
        <v>201</v>
      </c>
      <c r="B17" s="6" t="s">
        <v>202</v>
      </c>
      <c r="C17" s="6" t="s">
        <v>181</v>
      </c>
      <c r="D17" s="15" t="s">
        <v>18</v>
      </c>
    </row>
    <row r="19" spans="1:4" x14ac:dyDescent="0.25">
      <c r="A19" s="9" t="s">
        <v>203</v>
      </c>
      <c r="B19" s="9"/>
      <c r="C19" s="9"/>
      <c r="D19" s="9"/>
    </row>
    <row r="20" spans="1:4" x14ac:dyDescent="0.25">
      <c r="A20" s="9" t="s">
        <v>204</v>
      </c>
      <c r="B20" s="9"/>
      <c r="C20" s="9"/>
      <c r="D20" s="9"/>
    </row>
  </sheetData>
  <mergeCells count="5">
    <mergeCell ref="A1:D1"/>
    <mergeCell ref="A2:D2"/>
    <mergeCell ref="A3:D3"/>
    <mergeCell ref="A19:D19"/>
    <mergeCell ref="A20:D20"/>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FormatPr defaultRowHeight="15" outlineLevelRow="0" outlineLevelCol="0" x14ac:dyDescent="55"/>
  <cols>
    <col min="1" max="1" width="52" customWidth="1"/>
    <col min="2" max="2" width="20" customWidth="1"/>
    <col min="3" max="3" width="14" customWidth="1"/>
    <col min="4" max="4" width="44" customWidth="1"/>
  </cols>
  <sheetData>
    <row r="1" spans="1:4" x14ac:dyDescent="0.25">
      <c r="A1" s="1" t="s">
        <v>0</v>
      </c>
      <c r="B1" s="1"/>
      <c r="C1" s="1"/>
      <c r="D1" s="1"/>
    </row>
    <row r="2" spans="1:4" x14ac:dyDescent="0.25">
      <c r="A2" s="1" t="s">
        <v>44</v>
      </c>
      <c r="B2" s="1"/>
      <c r="C2" s="1"/>
      <c r="D2" s="1"/>
    </row>
    <row r="3" spans="1:4" x14ac:dyDescent="0.25">
      <c r="A3" s="2" t="s">
        <v>2</v>
      </c>
      <c r="B3" s="2"/>
      <c r="C3" s="2"/>
      <c r="D3" s="2"/>
    </row>
    <row r="5" spans="1:4" x14ac:dyDescent="0.25">
      <c r="A5" s="3" t="s">
        <v>205</v>
      </c>
      <c r="B5" s="3" t="s">
        <v>206</v>
      </c>
      <c r="C5" s="3" t="s">
        <v>207</v>
      </c>
      <c r="D5" s="3" t="s">
        <v>208</v>
      </c>
    </row>
    <row r="6" spans="1:4" x14ac:dyDescent="0.25">
      <c r="A6" s="6" t="s">
        <v>209</v>
      </c>
      <c r="B6" s="8">
        <f>'02_将来加算・将来減算の集計'!B8+'02_将来加算・将来減算の集計'!B9-'02_将来加算・将来減算の集計'!B10</f>
      </c>
      <c r="C6" s="6">
        <f>IF(ABS(B6)&lt;0.01,"OK","⚠️ NG")</f>
      </c>
      <c r="D6" s="6" t="s">
        <v>210</v>
      </c>
    </row>
    <row r="7" spans="1:4" x14ac:dyDescent="0.25">
      <c r="A7" s="6" t="s">
        <v>211</v>
      </c>
      <c r="B7" s="8">
        <f>'02_将来加算・将来減算の集計'!B20</f>
      </c>
      <c r="C7" s="6">
        <f>IF(ABS(B7)&lt;0.01,"OK","⚠️ NG")</f>
      </c>
      <c r="D7" s="6" t="s">
        <v>210</v>
      </c>
    </row>
    <row r="8" spans="1:4" x14ac:dyDescent="0.25">
      <c r="A8" s="6" t="s">
        <v>212</v>
      </c>
      <c r="B8" s="8">
        <f>'03_別表五(一)の期首残高調整'!C70</f>
      </c>
      <c r="C8" s="6">
        <f>IF(ABS(B8)&lt;0.01,"OK","⚠️ NG")</f>
      </c>
      <c r="D8" s="6" t="s">
        <v>213</v>
      </c>
    </row>
    <row r="9" spans="1:4" x14ac:dyDescent="0.25">
      <c r="A9" s="6" t="s">
        <v>214</v>
      </c>
      <c r="B9" s="8">
        <v>60711.44</v>
      </c>
      <c r="C9" s="6" t="s">
        <v>18</v>
      </c>
      <c r="D9" s="6" t="s">
        <v>215</v>
      </c>
    </row>
    <row r="10" spans="1:4" x14ac:dyDescent="0.25">
      <c r="A10" s="6" t="s">
        <v>216</v>
      </c>
      <c r="B10" s="8">
        <f>SUMIFS('01_一時差異の一覧'!$F$8:$F$68,'01_一時差異の一覧'!$B$8:$B$68,"資産除去債務")+B9</f>
      </c>
      <c r="C10" s="6">
        <f>IF(ABS(B10)&lt;0.01,"OK","⚠️ NG")</f>
      </c>
      <c r="D10" s="6" t="s">
        <v>217</v>
      </c>
    </row>
    <row r="12" spans="1:4" x14ac:dyDescent="0.25">
      <c r="A12" s="4" t="s">
        <v>218</v>
      </c>
      <c r="B12" s="4">
        <f>IF(COUNTIF(C6:C11,"⚠️ NG")=0,"✅ すべてOK","⚠️ NGあり")</f>
      </c>
      <c r="C12" s="4" t="s">
        <v>18</v>
      </c>
      <c r="D12" s="4" t="s">
        <v>18</v>
      </c>
    </row>
    <row r="14" spans="1:4" x14ac:dyDescent="0.25">
      <c r="A14" s="9" t="s">
        <v>219</v>
      </c>
      <c r="B14" s="9"/>
      <c r="C14" s="9"/>
      <c r="D14" s="9"/>
    </row>
    <row r="15" spans="1:4" x14ac:dyDescent="0.25">
      <c r="A15" s="9" t="s">
        <v>220</v>
      </c>
      <c r="B15" s="9"/>
      <c r="C15" s="9"/>
      <c r="D15" s="9"/>
    </row>
    <row r="16" spans="1:4" x14ac:dyDescent="0.25">
      <c r="A16" s="9" t="s">
        <v>221</v>
      </c>
      <c r="B16" s="9"/>
      <c r="C16" s="9"/>
      <c r="D16" s="9"/>
    </row>
    <row r="17" spans="1:4" x14ac:dyDescent="0.25">
      <c r="A17" s="9" t="s">
        <v>222</v>
      </c>
      <c r="B17" s="9"/>
      <c r="C17" s="9"/>
      <c r="D17" s="9"/>
    </row>
    <row r="18" spans="1:4" x14ac:dyDescent="0.25">
      <c r="A18" s="9" t="s">
        <v>223</v>
      </c>
      <c r="B18" s="9"/>
      <c r="C18" s="9"/>
      <c r="D18" s="9"/>
    </row>
    <row r="19" spans="1:4" x14ac:dyDescent="0.25">
      <c r="A19" s="9" t="s">
        <v>224</v>
      </c>
      <c r="B19" s="9"/>
      <c r="C19" s="9"/>
      <c r="D19" s="9"/>
    </row>
    <row r="20" spans="1:4" x14ac:dyDescent="0.25">
      <c r="A20" s="9" t="s">
        <v>225</v>
      </c>
      <c r="B20" s="9"/>
      <c r="C20" s="9"/>
      <c r="D20" s="9"/>
    </row>
    <row r="21" spans="1:4" x14ac:dyDescent="0.25">
      <c r="A21" s="9" t="s">
        <v>226</v>
      </c>
      <c r="B21" s="9"/>
      <c r="C21" s="9"/>
      <c r="D21" s="9"/>
    </row>
  </sheetData>
  <mergeCells count="11">
    <mergeCell ref="A1:D1"/>
    <mergeCell ref="A2:D2"/>
    <mergeCell ref="A3:D3"/>
    <mergeCell ref="A14:D14"/>
    <mergeCell ref="A15:D15"/>
    <mergeCell ref="A16:D16"/>
    <mergeCell ref="A17:D17"/>
    <mergeCell ref="A18:D18"/>
    <mergeCell ref="A19:D19"/>
    <mergeCell ref="A20:D20"/>
    <mergeCell ref="A21:D2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00_この表について</vt:lpstr>
      <vt:lpstr>01_一時差異の一覧</vt:lpstr>
      <vt:lpstr>02_将来加算・将来減算の集計</vt:lpstr>
      <vt:lpstr>03_別表五(一)の期首残高調整</vt:lpstr>
      <vt:lpstr>04_解消年度</vt:lpstr>
      <vt:lpstr>05_回収可能性の判断</vt:lpstr>
      <vt:lpstr>06_税理士に確認する論点</vt:lpstr>
      <vt:lpstr>07_検算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