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選定方針" state="visible" r:id="rId4"/>
    <sheet sheetId="2" name="選定シート" state="visible" r:id="rId5"/>
    <sheet sheetId="3" name="アサーションカバー表" state="visible" r:id="rId6"/>
  </sheets>
  <calcPr calcId="171027" fullCalcOnLoad="1"/>
</workbook>
</file>

<file path=xl/sharedStrings.xml><?xml version="1.0" encoding="utf-8"?>
<sst xmlns="http://schemas.openxmlformats.org/spreadsheetml/2006/main" count="287" uniqueCount="154">
  <si>
    <t>キーコントロール選定方針</t>
  </si>
  <si>
    <t>RCMには選定結果のみ記載し、選定過程は本シートに残す（2層構造）</t>
  </si>
  <si>
    <t>手順</t>
  </si>
  <si>
    <t>選定ステップ</t>
  </si>
  <si>
    <t>説明</t>
  </si>
  <si>
    <t>①</t>
  </si>
  <si>
    <t>統制の特徴把握</t>
  </si>
  <si>
    <t>目的、対象リスク、アサーション、頻度、実施形態、証憑、依拠ITGCを確認する。</t>
  </si>
  <si>
    <t>②</t>
  </si>
  <si>
    <t>有効性の評価（高／中／低）</t>
  </si>
  <si>
    <t>機械規則で初期評価し、統制がリスクを低減する強さを比較する。</t>
  </si>
  <si>
    <t>③</t>
  </si>
  <si>
    <t>上位統制の優先</t>
  </si>
  <si>
    <t>分析的検討や日常的モニタリングに当たる発見的統制を優先候補として確認する。</t>
  </si>
  <si>
    <t>④</t>
  </si>
  <si>
    <t>補完関係の把握</t>
  </si>
  <si>
    <t>同一サブプロセス内の統制が、同じリスクやアサーションをどう補うか確認する。</t>
  </si>
  <si>
    <t>⑤</t>
  </si>
  <si>
    <t>十分性の確認</t>
  </si>
  <si>
    <t>選定後のKC群が6基準を満たし、主要リスクを十分にカバーするか確認する。</t>
  </si>
  <si>
    <t>No</t>
  </si>
  <si>
    <t>十分性基準</t>
  </si>
  <si>
    <t>1</t>
  </si>
  <si>
    <t>アサーションのカバー</t>
  </si>
  <si>
    <t>統制のassertionsが、対応するriskNosのリスクのassertionsの和集合を含む場合は○、一部のみ含む場合は△、含まない場合は×。</t>
  </si>
  <si>
    <t>2</t>
  </si>
  <si>
    <t>リスク発生源への近さ</t>
  </si>
  <si>
    <t>preventDetectが「防止的」またはfrequencyが「都度」の場合は○、それ以外は△。</t>
  </si>
  <si>
    <t>3</t>
  </si>
  <si>
    <t>精度（閾値・許容差）</t>
  </si>
  <si>
    <t>activityに「閾値・許容・全件・一致・照合・突合・差異・限度・基準」のいずれかを含む場合は○、それ以外は△。</t>
  </si>
  <si>
    <t>4</t>
  </si>
  <si>
    <t>頻度の整合</t>
  </si>
  <si>
    <t>frequencyが「都度・日次・週次」は○。「月次」は発見的なら○、防止的なら△。「四半期・年次」とその他は△。</t>
  </si>
  <si>
    <t>5</t>
  </si>
  <si>
    <t>証憑の明確さ</t>
  </si>
  <si>
    <t>evidenceが1件以上あれば○、無ければ×。</t>
  </si>
  <si>
    <t>6</t>
  </si>
  <si>
    <t>依拠するITGC</t>
  </si>
  <si>
    <t>implFormが「自動(ITAC)・IT依存手動」の場合はlinkedItgcがあれば○、無ければ×。手動は「—（IT非依存）」。</t>
  </si>
  <si>
    <t>判定項目</t>
  </si>
  <si>
    <t>機械規則</t>
  </si>
  <si>
    <t>目的</t>
  </si>
  <si>
    <t>上位統制</t>
  </si>
  <si>
    <t>発見的統制で、activityに「照合・分析・レビュー・モニタリング・突合」のいずれかを含む場合は○。</t>
  </si>
  <si>
    <t>分析的検討・日常的モニタリングの候補を一貫して抽出する。</t>
  </si>
  <si>
    <t>有効性</t>
  </si>
  <si>
    <t>自動(ITAC)、防止的かつ都度、または上位統制のいずれかは高。IT依存手動は中、その他は低。isKeyは使用しない。</t>
  </si>
  <si>
    <t>選定結果から独立した統制特性の初期評価を示す。</t>
  </si>
  <si>
    <t>選定結果</t>
  </si>
  <si>
    <t>RCMのisKeyをそのまま「KC／非KC」で表示する。</t>
  </si>
  <si>
    <t>十分性6基準や有効性から選定結果を逆算しない。</t>
  </si>
  <si>
    <t>非KCの選定理由</t>
  </si>
  <si>
    <t>同一サブプロセスでriskNosが重なるKCの統制Noを「補完先」として列挙。該当が無ければ「補完するKCなし（要再検討）」。</t>
  </si>
  <si>
    <t>補完関係が成立しない非KCを明示する。</t>
  </si>
  <si>
    <t>注記</t>
  </si>
  <si>
    <t>本シートは架空のサンプルデータによる選定記録であり、実在の企業・個人とは関係ありません。</t>
  </si>
  <si>
    <t>要再検討件数</t>
  </si>
  <si>
    <t>非KCのうち、同一サブプロセスにriskNosが重なるKCが無い統制の件数</t>
  </si>
  <si>
    <t>会社名</t>
  </si>
  <si>
    <t>サンプル製造株式会社</t>
  </si>
  <si>
    <t>決算期</t>
  </si>
  <si>
    <t>第28期（2026年3月期）</t>
  </si>
  <si>
    <t>プロセス</t>
  </si>
  <si>
    <t>P101-00 販売プロセス（売上・売掛金）</t>
  </si>
  <si>
    <t>作成者</t>
  </si>
  <si>
    <t>内部統制PJ</t>
  </si>
  <si>
    <t>作成日</t>
  </si>
  <si>
    <t>2025-05-15</t>
  </si>
  <si>
    <t>レビュー者</t>
  </si>
  <si>
    <t>内部統制PJリーダー</t>
  </si>
  <si>
    <t>承認者</t>
  </si>
  <si>
    <t>内部統制統括責任者</t>
  </si>
  <si>
    <t>承認日</t>
  </si>
  <si>
    <t>2025-06-02</t>
  </si>
  <si>
    <t>サブプロセス</t>
  </si>
  <si>
    <t>統制No</t>
  </si>
  <si>
    <t>統制内容（要約120字）</t>
  </si>
  <si>
    <t>対応リスクNo</t>
  </si>
  <si>
    <t>アサーション</t>
  </si>
  <si>
    <t>頻度</t>
  </si>
  <si>
    <t>実施形態</t>
  </si>
  <si>
    <t>予防・発見</t>
  </si>
  <si>
    <t>上位統制か</t>
  </si>
  <si>
    <t>証憑</t>
  </si>
  <si>
    <t>依拠ITGC</t>
  </si>
  <si>
    <t>補完統制</t>
  </si>
  <si>
    <t>選定理由</t>
  </si>
  <si>
    <t>販売プロセス（売上・売掛金）</t>
  </si>
  <si>
    <t>受注・与信審査</t>
  </si>
  <si>
    <t>C1</t>
  </si>
  <si>
    <t>販売管理システム(SD)は受注確定時に与信管理システムから取得した得意先別与信限度額と与信使用額(受注残＋売掛残)を都度自動照合し、限度超過案件は受注確定をシステム的に停止(ブロック)する。超過案件は与信管理責任者(経理部財務課長)が回収…</t>
  </si>
  <si>
    <t>R1</t>
  </si>
  <si>
    <t>RO／V</t>
  </si>
  <si>
    <t>都度</t>
  </si>
  <si>
    <t>自動(ITAC)</t>
  </si>
  <si>
    <t>防止的</t>
  </si>
  <si>
    <t>—</t>
  </si>
  <si>
    <t>与信チェックログ／与信超過承認ワークフロー記録／与信限度額マスタ</t>
  </si>
  <si>
    <t>依拠ITGC: アクセス管理・開発・保守管理</t>
  </si>
  <si>
    <t>高</t>
  </si>
  <si>
    <t>○</t>
  </si>
  <si>
    <t>KC</t>
  </si>
  <si>
    <t>与信超過受注をシステムで防止する自動統制（E/V）。ITGC（アクセス管理・変更管理）に依拠し、運用評価は1件の再実施（ベンチマーク）で行う</t>
  </si>
  <si>
    <t>C2</t>
  </si>
  <si>
    <t>営業課長は日次で当日登録受注一覧(SD出力)を、得意先注文書・承認済見積書・基本売買契約と突合し、注文書番号・品目・数量・単価・納期の一致を確認のうえ受注を承認する。注文書のない受注や見積と単価が相違する受注は差戻し理由を記録する。単価は…</t>
  </si>
  <si>
    <t>R2・R3</t>
  </si>
  <si>
    <t>E／RO／V</t>
  </si>
  <si>
    <t>日次</t>
  </si>
  <si>
    <t>IT依存手動</t>
  </si>
  <si>
    <t>受注承認記録／得意先注文書／見積書／価格マスタ適用ログ／受注一覧</t>
  </si>
  <si>
    <t>依拠ITGC: アクセス管理</t>
  </si>
  <si>
    <t>中</t>
  </si>
  <si>
    <t>売上プロセスの起点。実在する正規注文・正しい条件の受注承認は売上のE/V/Oに直結し、架空売上・条件改ざんの不正リスクを一次防止する要。代替なくKC。</t>
  </si>
  <si>
    <t>出荷・出荷検収</t>
  </si>
  <si>
    <t>物流部出荷担当は出荷時に、確定受注に基づきWMSが発行した出荷指図書(品目・数量・出荷先)と現品およびピッキングリストをハンディ端末でバーコード照合し、数量・品目の一致を確認のうえ出荷検収を登録する。指図なき出荷・数量相違は出荷を停止し物…</t>
  </si>
  <si>
    <t>R1・R2</t>
  </si>
  <si>
    <t>E／V／CO</t>
  </si>
  <si>
    <t>出荷指図書／ハンディ照合ログ／出荷検収記録／運送業者受領印付納品書控</t>
  </si>
  <si>
    <t>売上計上の基礎となる出荷の実在性・数量正確性(E/V)を担保。架空出荷・水増し売上リスクを直接低減する売上アサーションの中核統制。KC。</t>
  </si>
  <si>
    <t>物流管理担当は日次でWMSの出荷検収実績件数・数量とSDへの出荷取込結果を自動連携ジョブの突合レポートで照合し、連携件数差異・エラーレコードがないことを確認する。差異・連携エラーがある場合は原因(タイムアウト・データ不備)を究明し再連携の…</t>
  </si>
  <si>
    <t>R3</t>
  </si>
  <si>
    <t>C</t>
  </si>
  <si>
    <t>発見的</t>
  </si>
  <si>
    <t>出荷連携突合レポート／連携エラーログ／再連携是正記録</t>
  </si>
  <si>
    <t>依拠ITGC: 運用管理</t>
  </si>
  <si>
    <t>△</t>
  </si>
  <si>
    <t>出荷実績のSD連携件数・数量の日次突合は、出荷済取引が売上計上から漏れるリスク（網羅性C）を検出できる唯一の統制</t>
  </si>
  <si>
    <t>請求書発行・売上計上</t>
  </si>
  <si>
    <t>経理部売上計上担当は日次および月次決算時に、SDの売上計上日と出荷検収実績(WMS出荷日)を突合し、売上計上日が出荷日(検収基準の場合は得意先検収日)と一致することを確認する。期末月は決算締切前後5営業日について出荷日・納品書控・検収書と…</t>
  </si>
  <si>
    <t>E／CO</t>
  </si>
  <si>
    <t>売上計上日・出荷日突合表／期末カットオフ確認表／納品書控／検収書／期ずれ是正記録</t>
  </si>
  <si>
    <t>売上計上の期間帰属（カットオフ）を担保する売上プロセスの主要統制。出荷日・検収日と売上計上日の突合により当期売上の過大・過少計上（不正リスクR1＝動機・高）を直接に防止するため、運用評価の対象とすべきキーコントロールと位置付ける。</t>
  </si>
  <si>
    <t>経理部請求担当は日次で出荷検収済かつ未請求の取引一覧(SD出力)を抽出し、出荷実績全件に対し請求書(e-Invoice)が発行されていることを確認する。未請求残がある場合は原因究明のうえ当日中に請求書を発行する。請求金額はSDが出荷数量×…</t>
  </si>
  <si>
    <t>C／V／PD</t>
  </si>
  <si>
    <t>未請求残一覧／請求書発行記録(e-Invoice)／消費税計算ログ／適格請求書控</t>
  </si>
  <si>
    <t>出荷済・未請求取引の抽出と請求書発行の確認は、売上高・売掛金の網羅性（C）を担保する唯一の発見的統制</t>
  </si>
  <si>
    <t>入金・債権管理(消込・滞留・貸倒)</t>
  </si>
  <si>
    <t>経理部債権管理担当は日次で銀行入金データ(全銀EB)をARへ取り込み、請求番号・入金額・振込名義によりシステムが自動消込を行う。自動消込不能の入金は担当者が請求書・入金通知と照合し手動消込のうえ、入金消込結果を債権管理課長が日次でレビュー…</t>
  </si>
  <si>
    <t>E／C／V</t>
  </si>
  <si>
    <t>入金消込結果／自動消込ログ／売掛金補助元帳・GL残高照合表／消込承認記録</t>
  </si>
  <si>
    <t>非KC</t>
  </si>
  <si>
    <t>補完先: C2</t>
  </si>
  <si>
    <t>経理部財務課長は四半期ごとに、ARの売掛金年齢調べ(エイジングリスト)に基づき滞留区分別残高を集計し、貸倒実績率による一般引当に加え、回収遅延・倒産・法的整理等の個別懸念債権について回収可能性(担保・保証・回収交渉状況)を評価し個別引当を…</t>
  </si>
  <si>
    <t>C／V</t>
  </si>
  <si>
    <t>四半期</t>
  </si>
  <si>
    <t>売掛金年齢調べ(エイジング)／貸倒引当金算定資料／個別債権回収可能性評価書／引当承認記録</t>
  </si>
  <si>
    <t>年齢調べに基づく貸倒引当金の算定と承認は、売掛金の評価（V）に直結する見積りの統制。年齢調べは未消込・滞留債権の網羅的な把握（C）にも用いる</t>
  </si>
  <si>
    <t>KCによるアサーションカバー表</t>
  </si>
  <si>
    <t>E</t>
  </si>
  <si>
    <t>RO</t>
  </si>
  <si>
    <t>V</t>
  </si>
  <si>
    <t>CO</t>
  </si>
  <si>
    <t>PD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</si>
</sst>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1A1A1F"/>
      <sz val="14"/>
      <name val="Yu Gothic"/>
    </font>
    <font>
      <b/>
      <color rgb="FF1A1A1F"/>
      <sz val="10"/>
      <name val="Yu Gothic"/>
    </font>
    <font>
      <color rgb="FF1A1A1F"/>
      <sz val="10"/>
      <name val="Yu Gothic"/>
    </font>
    <font>
      <b/>
      <color rgb="FF8A8170"/>
      <sz val="10"/>
      <name val="Yu Gothic"/>
    </font>
    <font>
      <color rgb="FF8A8170"/>
      <sz val="10"/>
      <name val="Yu Gothic"/>
    </font>
    <font>
      <b/>
      <color rgb="FF1A1A1F"/>
      <sz val="12"/>
      <name val="Yu Gothic"/>
    </font>
  </fonts>
  <fills count="3">
    <fill>
      <patternFill patternType="none"/>
    </fill>
    <fill>
      <patternFill patternType="gray125"/>
    </fill>
    <fill>
      <patternFill patternType="solid">
        <fgColor rgb="FFECE4D2"/>
      </patternFill>
    </fill>
  </fills>
  <borders count="2">
    <border>
      <left/>
      <right/>
      <top/>
      <bottom/>
      <diagonal/>
    </border>
    <border>
      <left style="thin">
        <color rgb="FFCFC6B0"/>
      </left>
      <right style="thin">
        <color rgb="FFCFC6B0"/>
      </right>
      <top style="thin">
        <color rgb="FFCFC6B0"/>
      </top>
      <bottom style="thin">
        <color rgb="FFCFC6B0"/>
      </bottom>
      <diagonal/>
    </border>
  </borders>
  <cellStyleXfs count="1">
    <xf numFmtId="0" fontId="0" fillId="0" borderId="0"/>
  </cellStyleXfs>
  <cellXfs count="12">
    <xf numFmtId="0" fontId="0" fillId="0" borderId="0" xfId="0"/>
    <xf numFmtId="0" fontId="1" fillId="0" borderId="0" xfId="0" applyFont="1" applyAlignment="1">
      <alignment vertical="center"/>
    </xf>
    <xf numFmtId="0" fontId="2" fillId="2" borderId="0" xfId="0" applyFont="1" applyFill="1" applyAlignment="1">
      <alignment vertical="center" wrapText="1"/>
    </xf>
    <xf numFmtId="0" fontId="2" fillId="2" borderId="1" xfId="0" applyFont="1" applyFill="1" applyBorder="1" applyAlignment="1">
      <alignment horizontal="center" vertical="center" wrapText="1"/>
    </xf>
    <xf numFmtId="0" fontId="3" fillId="0" borderId="1" xfId="0" applyFont="1" applyBorder="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2" fillId="2" borderId="1" xfId="0" applyFont="1" applyFill="1" applyBorder="1" applyAlignment="1">
      <alignment vertical="center" wrapText="1"/>
    </xf>
    <xf numFmtId="0" fontId="6" fillId="0" borderId="1" xfId="0" applyFont="1" applyBorder="1" applyAlignment="1">
      <alignment vertical="center" wrapText="1"/>
    </xf>
    <xf numFmtId="0" fontId="3" fillId="0" borderId="1" xfId="0" applyFont="1" applyBorder="1" applyAlignment="1">
      <alignment vertical="center" wrapText="1"/>
    </xf>
    <xf numFmtId="0" fontId="5" fillId="0" borderId="0" xfId="0" applyFont="1"/>
    <xf numFmtId="0" fontId="3"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6"/>
  <sheetViews>
    <sheetView workbookViewId="0" showGridLines="0">
      <pane ySplit="3" topLeftCell="A4" activePane="bottomLeft" state="frozen"/>
      <selection pane="bottomLeft"/>
    </sheetView>
  </sheetViews>
  <sheetFormatPr defaultRowHeight="15" outlineLevelRow="0" outlineLevelCol="0" x14ac:dyDescent="55"/>
  <cols>
    <col min="1" max="1" width="7" customWidth="1"/>
    <col min="2" max="2" width="28" customWidth="1"/>
    <col min="3" max="3" width="88" customWidth="1"/>
  </cols>
  <sheetData>
    <row r="1" ht="24" customHeight="1" spans="1:3" x14ac:dyDescent="0.25">
      <c r="A1" s="1" t="s">
        <v>0</v>
      </c>
      <c r="B1" s="1"/>
      <c r="C1" s="1"/>
    </row>
    <row r="2" spans="1:3" x14ac:dyDescent="0.25">
      <c r="A2" s="2" t="s">
        <v>1</v>
      </c>
      <c r="B2" s="2"/>
      <c r="C2" s="2"/>
    </row>
    <row r="3" ht="34" customHeight="1" spans="1:3" x14ac:dyDescent="0.25">
      <c r="A3" s="3" t="s">
        <v>2</v>
      </c>
      <c r="B3" s="3" t="s">
        <v>3</v>
      </c>
      <c r="C3" s="3" t="s">
        <v>4</v>
      </c>
    </row>
    <row r="4" spans="1:3" x14ac:dyDescent="0.25">
      <c r="A4" s="4" t="s">
        <v>5</v>
      </c>
      <c r="B4" s="4" t="s">
        <v>6</v>
      </c>
      <c r="C4" s="4" t="s">
        <v>7</v>
      </c>
    </row>
    <row r="5" spans="1:3" x14ac:dyDescent="0.25">
      <c r="A5" s="4" t="s">
        <v>8</v>
      </c>
      <c r="B5" s="4" t="s">
        <v>9</v>
      </c>
      <c r="C5" s="4" t="s">
        <v>10</v>
      </c>
    </row>
    <row r="6" spans="1:3" x14ac:dyDescent="0.25">
      <c r="A6" s="4" t="s">
        <v>11</v>
      </c>
      <c r="B6" s="4" t="s">
        <v>12</v>
      </c>
      <c r="C6" s="4" t="s">
        <v>13</v>
      </c>
    </row>
    <row r="7" spans="1:3" x14ac:dyDescent="0.25">
      <c r="A7" s="4" t="s">
        <v>14</v>
      </c>
      <c r="B7" s="4" t="s">
        <v>15</v>
      </c>
      <c r="C7" s="4" t="s">
        <v>16</v>
      </c>
    </row>
    <row r="8" spans="1:3" x14ac:dyDescent="0.25">
      <c r="A8" s="4" t="s">
        <v>17</v>
      </c>
      <c r="B8" s="4" t="s">
        <v>18</v>
      </c>
      <c r="C8" s="4" t="s">
        <v>19</v>
      </c>
    </row>
    <row r="10" ht="34" customHeight="1" spans="1:3" x14ac:dyDescent="0.25">
      <c r="A10" s="3" t="s">
        <v>20</v>
      </c>
      <c r="B10" s="3" t="s">
        <v>21</v>
      </c>
      <c r="C10" s="3" t="s">
        <v>4</v>
      </c>
    </row>
    <row r="11" spans="1:3" x14ac:dyDescent="0.25">
      <c r="A11" s="4" t="s">
        <v>22</v>
      </c>
      <c r="B11" s="4" t="s">
        <v>23</v>
      </c>
      <c r="C11" s="4" t="s">
        <v>24</v>
      </c>
    </row>
    <row r="12" spans="1:3" x14ac:dyDescent="0.25">
      <c r="A12" s="4" t="s">
        <v>25</v>
      </c>
      <c r="B12" s="4" t="s">
        <v>26</v>
      </c>
      <c r="C12" s="4" t="s">
        <v>27</v>
      </c>
    </row>
    <row r="13" spans="1:3" x14ac:dyDescent="0.25">
      <c r="A13" s="4" t="s">
        <v>28</v>
      </c>
      <c r="B13" s="4" t="s">
        <v>29</v>
      </c>
      <c r="C13" s="4" t="s">
        <v>30</v>
      </c>
    </row>
    <row r="14" spans="1:3" x14ac:dyDescent="0.25">
      <c r="A14" s="4" t="s">
        <v>31</v>
      </c>
      <c r="B14" s="4" t="s">
        <v>32</v>
      </c>
      <c r="C14" s="4" t="s">
        <v>33</v>
      </c>
    </row>
    <row r="15" spans="1:3" x14ac:dyDescent="0.25">
      <c r="A15" s="4" t="s">
        <v>34</v>
      </c>
      <c r="B15" s="4" t="s">
        <v>35</v>
      </c>
      <c r="C15" s="4" t="s">
        <v>36</v>
      </c>
    </row>
    <row r="16" spans="1:3" x14ac:dyDescent="0.25">
      <c r="A16" s="4" t="s">
        <v>37</v>
      </c>
      <c r="B16" s="4" t="s">
        <v>38</v>
      </c>
      <c r="C16" s="4" t="s">
        <v>39</v>
      </c>
    </row>
    <row r="18" ht="34" customHeight="1" spans="1:3" x14ac:dyDescent="0.25">
      <c r="A18" s="3" t="s">
        <v>40</v>
      </c>
      <c r="B18" s="3" t="s">
        <v>41</v>
      </c>
      <c r="C18" s="3" t="s">
        <v>42</v>
      </c>
    </row>
    <row r="19" spans="1:3" x14ac:dyDescent="0.25">
      <c r="A19" s="4" t="s">
        <v>43</v>
      </c>
      <c r="B19" s="4" t="s">
        <v>44</v>
      </c>
      <c r="C19" s="4" t="s">
        <v>45</v>
      </c>
    </row>
    <row r="20" spans="1:3" x14ac:dyDescent="0.25">
      <c r="A20" s="4" t="s">
        <v>46</v>
      </c>
      <c r="B20" s="4" t="s">
        <v>47</v>
      </c>
      <c r="C20" s="4" t="s">
        <v>48</v>
      </c>
    </row>
    <row r="21" spans="1:3" x14ac:dyDescent="0.25">
      <c r="A21" s="4" t="s">
        <v>49</v>
      </c>
      <c r="B21" s="4" t="s">
        <v>50</v>
      </c>
      <c r="C21" s="4" t="s">
        <v>51</v>
      </c>
    </row>
    <row r="22" spans="1:3" x14ac:dyDescent="0.25">
      <c r="A22" s="4" t="s">
        <v>52</v>
      </c>
      <c r="B22" s="4" t="s">
        <v>53</v>
      </c>
      <c r="C22" s="4" t="s">
        <v>54</v>
      </c>
    </row>
    <row r="24" spans="1:3" x14ac:dyDescent="0.25">
      <c r="A24" s="5" t="s">
        <v>55</v>
      </c>
      <c r="B24" s="6" t="s">
        <v>56</v>
      </c>
      <c r="C24" s="6"/>
    </row>
    <row r="26" spans="1:3" x14ac:dyDescent="0.25">
      <c r="A26" s="7" t="s">
        <v>57</v>
      </c>
      <c r="B26" s="8">
        <v>0</v>
      </c>
      <c r="C26" s="9" t="s">
        <v>58</v>
      </c>
    </row>
  </sheetData>
  <mergeCells count="3">
    <mergeCell ref="A1:C1"/>
    <mergeCell ref="A2:C2"/>
    <mergeCell ref="B24:C24"/>
  </mergeCells>
  <pageSetup orientation="landscape"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2"/>
  <sheetViews>
    <sheetView workbookViewId="0" showGridLines="0">
      <pane xSplit="3" ySplit="4" topLeftCell="D5" activePane="bottomRight" state="frozen"/>
      <selection pane="bottomRight"/>
    </sheetView>
  </sheetViews>
  <sheetFormatPr defaultRowHeight="15" outlineLevelRow="0" outlineLevelCol="0" x14ac:dyDescent="55"/>
  <cols>
    <col min="1" max="1" width="18" customWidth="1"/>
    <col min="2" max="2" width="28" customWidth="1"/>
    <col min="3" max="3" width="10" customWidth="1"/>
    <col min="4" max="4" width="46" customWidth="1"/>
    <col min="5" max="6" width="16" customWidth="1"/>
    <col min="7" max="7" width="10" customWidth="1"/>
    <col min="8" max="8" width="14" customWidth="1"/>
    <col min="9" max="10" width="12" customWidth="1"/>
    <col min="11" max="11" width="34" customWidth="1"/>
    <col min="12" max="12" width="38" customWidth="1"/>
    <col min="13" max="13" width="10" customWidth="1"/>
    <col min="14" max="14" width="16" customWidth="1"/>
    <col min="15" max="15" width="13" customWidth="1"/>
    <col min="16" max="17" width="14" customWidth="1"/>
    <col min="18" max="19" width="12" customWidth="1"/>
    <col min="20" max="20" width="15" customWidth="1"/>
    <col min="21" max="21" width="12" customWidth="1"/>
    <col min="22" max="22" width="48" customWidth="1"/>
  </cols>
  <sheetData>
    <row r="1" ht="24" customHeight="1" spans="1:22" x14ac:dyDescent="0.25">
      <c r="A1" s="7" t="s">
        <v>59</v>
      </c>
      <c r="B1" s="7"/>
      <c r="C1" s="9" t="s">
        <v>60</v>
      </c>
      <c r="D1" s="9"/>
      <c r="E1" s="9"/>
      <c r="F1" s="9"/>
      <c r="G1" s="7" t="s">
        <v>61</v>
      </c>
      <c r="H1" s="7"/>
      <c r="I1" s="9" t="s">
        <v>62</v>
      </c>
      <c r="J1" s="9"/>
      <c r="K1" s="9"/>
      <c r="L1" s="9"/>
      <c r="M1" s="7" t="s">
        <v>63</v>
      </c>
      <c r="N1" s="7"/>
      <c r="O1" s="9" t="s">
        <v>64</v>
      </c>
      <c r="P1" s="9"/>
      <c r="Q1" s="9"/>
      <c r="R1" s="9"/>
      <c r="S1" s="9"/>
      <c r="T1" s="9"/>
      <c r="U1" s="9"/>
      <c r="V1" s="9"/>
    </row>
    <row r="2" ht="24" customHeight="1" spans="1:22" x14ac:dyDescent="0.25">
      <c r="A2" s="7" t="s">
        <v>65</v>
      </c>
      <c r="B2" s="7"/>
      <c r="C2" s="9" t="s">
        <v>66</v>
      </c>
      <c r="D2" s="9"/>
      <c r="E2" s="7" t="s">
        <v>67</v>
      </c>
      <c r="F2" s="7"/>
      <c r="G2" s="9" t="s">
        <v>68</v>
      </c>
      <c r="H2" s="9"/>
      <c r="I2" s="7" t="s">
        <v>69</v>
      </c>
      <c r="J2" s="7"/>
      <c r="K2" s="9" t="s">
        <v>70</v>
      </c>
      <c r="L2" s="9"/>
      <c r="M2" s="9"/>
      <c r="N2" s="7" t="s">
        <v>71</v>
      </c>
      <c r="O2" s="7"/>
      <c r="P2" s="9" t="s">
        <v>72</v>
      </c>
      <c r="Q2" s="9"/>
      <c r="R2" s="9"/>
      <c r="S2" s="7" t="s">
        <v>73</v>
      </c>
      <c r="T2" s="7"/>
      <c r="U2" s="9" t="s">
        <v>74</v>
      </c>
      <c r="V2" s="9"/>
    </row>
    <row r="4" ht="34" customHeight="1" spans="1:22" x14ac:dyDescent="0.25">
      <c r="A4" s="3" t="s">
        <v>63</v>
      </c>
      <c r="B4" s="3" t="s">
        <v>75</v>
      </c>
      <c r="C4" s="3" t="s">
        <v>76</v>
      </c>
      <c r="D4" s="3" t="s">
        <v>77</v>
      </c>
      <c r="E4" s="3" t="s">
        <v>78</v>
      </c>
      <c r="F4" s="3" t="s">
        <v>79</v>
      </c>
      <c r="G4" s="3" t="s">
        <v>80</v>
      </c>
      <c r="H4" s="3" t="s">
        <v>81</v>
      </c>
      <c r="I4" s="3" t="s">
        <v>82</v>
      </c>
      <c r="J4" s="3" t="s">
        <v>83</v>
      </c>
      <c r="K4" s="3" t="s">
        <v>84</v>
      </c>
      <c r="L4" s="3" t="s">
        <v>85</v>
      </c>
      <c r="M4" s="3" t="s">
        <v>46</v>
      </c>
      <c r="N4" s="3" t="s">
        <v>86</v>
      </c>
      <c r="O4" s="3" t="s">
        <v>23</v>
      </c>
      <c r="P4" s="3" t="s">
        <v>26</v>
      </c>
      <c r="Q4" s="3" t="s">
        <v>29</v>
      </c>
      <c r="R4" s="3" t="s">
        <v>32</v>
      </c>
      <c r="S4" s="3" t="s">
        <v>35</v>
      </c>
      <c r="T4" s="3" t="s">
        <v>38</v>
      </c>
      <c r="U4" s="3" t="s">
        <v>49</v>
      </c>
      <c r="V4" s="3" t="s">
        <v>87</v>
      </c>
    </row>
    <row r="5" ht="82" customHeight="1" spans="1:22" x14ac:dyDescent="0.25">
      <c r="A5" s="4" t="s">
        <v>88</v>
      </c>
      <c r="B5" s="4" t="s">
        <v>89</v>
      </c>
      <c r="C5" s="4" t="s">
        <v>90</v>
      </c>
      <c r="D5" s="4" t="s">
        <v>91</v>
      </c>
      <c r="E5" s="4" t="s">
        <v>92</v>
      </c>
      <c r="F5" s="4" t="s">
        <v>93</v>
      </c>
      <c r="G5" s="4" t="s">
        <v>94</v>
      </c>
      <c r="H5" s="4" t="s">
        <v>95</v>
      </c>
      <c r="I5" s="4" t="s">
        <v>96</v>
      </c>
      <c r="J5" s="4" t="s">
        <v>97</v>
      </c>
      <c r="K5" s="4" t="s">
        <v>98</v>
      </c>
      <c r="L5" s="4" t="s">
        <v>99</v>
      </c>
      <c r="M5" s="4" t="s">
        <v>100</v>
      </c>
      <c r="N5" s="4" t="s">
        <v>97</v>
      </c>
      <c r="O5" s="4" t="s">
        <v>101</v>
      </c>
      <c r="P5" s="4" t="s">
        <v>101</v>
      </c>
      <c r="Q5" s="4" t="s">
        <v>101</v>
      </c>
      <c r="R5" s="4" t="s">
        <v>101</v>
      </c>
      <c r="S5" s="4" t="s">
        <v>101</v>
      </c>
      <c r="T5" s="4" t="s">
        <v>101</v>
      </c>
      <c r="U5" s="4" t="s">
        <v>102</v>
      </c>
      <c r="V5" s="4" t="s">
        <v>103</v>
      </c>
    </row>
    <row r="6" ht="82" customHeight="1" spans="1:22" x14ac:dyDescent="0.25">
      <c r="A6" s="4" t="s">
        <v>88</v>
      </c>
      <c r="B6" s="4" t="s">
        <v>89</v>
      </c>
      <c r="C6" s="4" t="s">
        <v>104</v>
      </c>
      <c r="D6" s="4" t="s">
        <v>105</v>
      </c>
      <c r="E6" s="4" t="s">
        <v>106</v>
      </c>
      <c r="F6" s="4" t="s">
        <v>107</v>
      </c>
      <c r="G6" s="4" t="s">
        <v>108</v>
      </c>
      <c r="H6" s="4" t="s">
        <v>109</v>
      </c>
      <c r="I6" s="4" t="s">
        <v>96</v>
      </c>
      <c r="J6" s="4" t="s">
        <v>97</v>
      </c>
      <c r="K6" s="4" t="s">
        <v>110</v>
      </c>
      <c r="L6" s="4" t="s">
        <v>111</v>
      </c>
      <c r="M6" s="4" t="s">
        <v>112</v>
      </c>
      <c r="N6" s="4" t="s">
        <v>97</v>
      </c>
      <c r="O6" s="4" t="s">
        <v>101</v>
      </c>
      <c r="P6" s="4" t="s">
        <v>101</v>
      </c>
      <c r="Q6" s="4" t="s">
        <v>101</v>
      </c>
      <c r="R6" s="4" t="s">
        <v>101</v>
      </c>
      <c r="S6" s="4" t="s">
        <v>101</v>
      </c>
      <c r="T6" s="4" t="s">
        <v>101</v>
      </c>
      <c r="U6" s="4" t="s">
        <v>102</v>
      </c>
      <c r="V6" s="4" t="s">
        <v>113</v>
      </c>
    </row>
    <row r="7" ht="82" customHeight="1" spans="1:22" x14ac:dyDescent="0.25">
      <c r="A7" s="4" t="s">
        <v>88</v>
      </c>
      <c r="B7" s="4" t="s">
        <v>114</v>
      </c>
      <c r="C7" s="4" t="s">
        <v>90</v>
      </c>
      <c r="D7" s="4" t="s">
        <v>115</v>
      </c>
      <c r="E7" s="4" t="s">
        <v>116</v>
      </c>
      <c r="F7" s="4" t="s">
        <v>117</v>
      </c>
      <c r="G7" s="4" t="s">
        <v>94</v>
      </c>
      <c r="H7" s="4" t="s">
        <v>109</v>
      </c>
      <c r="I7" s="4" t="s">
        <v>96</v>
      </c>
      <c r="J7" s="4" t="s">
        <v>97</v>
      </c>
      <c r="K7" s="4" t="s">
        <v>118</v>
      </c>
      <c r="L7" s="4" t="s">
        <v>111</v>
      </c>
      <c r="M7" s="4" t="s">
        <v>100</v>
      </c>
      <c r="N7" s="4" t="s">
        <v>97</v>
      </c>
      <c r="O7" s="4" t="s">
        <v>101</v>
      </c>
      <c r="P7" s="4" t="s">
        <v>101</v>
      </c>
      <c r="Q7" s="4" t="s">
        <v>101</v>
      </c>
      <c r="R7" s="4" t="s">
        <v>101</v>
      </c>
      <c r="S7" s="4" t="s">
        <v>101</v>
      </c>
      <c r="T7" s="4" t="s">
        <v>101</v>
      </c>
      <c r="U7" s="4" t="s">
        <v>102</v>
      </c>
      <c r="V7" s="4" t="s">
        <v>119</v>
      </c>
    </row>
    <row r="8" ht="82" customHeight="1" spans="1:22" x14ac:dyDescent="0.25">
      <c r="A8" s="4" t="s">
        <v>88</v>
      </c>
      <c r="B8" s="4" t="s">
        <v>114</v>
      </c>
      <c r="C8" s="4" t="s">
        <v>104</v>
      </c>
      <c r="D8" s="4" t="s">
        <v>120</v>
      </c>
      <c r="E8" s="4" t="s">
        <v>121</v>
      </c>
      <c r="F8" s="4" t="s">
        <v>122</v>
      </c>
      <c r="G8" s="4" t="s">
        <v>108</v>
      </c>
      <c r="H8" s="4" t="s">
        <v>109</v>
      </c>
      <c r="I8" s="4" t="s">
        <v>123</v>
      </c>
      <c r="J8" s="4" t="s">
        <v>101</v>
      </c>
      <c r="K8" s="4" t="s">
        <v>124</v>
      </c>
      <c r="L8" s="4" t="s">
        <v>125</v>
      </c>
      <c r="M8" s="4" t="s">
        <v>100</v>
      </c>
      <c r="N8" s="4" t="s">
        <v>97</v>
      </c>
      <c r="O8" s="4" t="s">
        <v>101</v>
      </c>
      <c r="P8" s="4" t="s">
        <v>126</v>
      </c>
      <c r="Q8" s="4" t="s">
        <v>101</v>
      </c>
      <c r="R8" s="4" t="s">
        <v>101</v>
      </c>
      <c r="S8" s="4" t="s">
        <v>101</v>
      </c>
      <c r="T8" s="4" t="s">
        <v>101</v>
      </c>
      <c r="U8" s="4" t="s">
        <v>102</v>
      </c>
      <c r="V8" s="4" t="s">
        <v>127</v>
      </c>
    </row>
    <row r="9" ht="82" customHeight="1" spans="1:22" x14ac:dyDescent="0.25">
      <c r="A9" s="4" t="s">
        <v>88</v>
      </c>
      <c r="B9" s="4" t="s">
        <v>128</v>
      </c>
      <c r="C9" s="4" t="s">
        <v>90</v>
      </c>
      <c r="D9" s="4" t="s">
        <v>129</v>
      </c>
      <c r="E9" s="4" t="s">
        <v>92</v>
      </c>
      <c r="F9" s="4" t="s">
        <v>130</v>
      </c>
      <c r="G9" s="4" t="s">
        <v>108</v>
      </c>
      <c r="H9" s="4" t="s">
        <v>109</v>
      </c>
      <c r="I9" s="4" t="s">
        <v>123</v>
      </c>
      <c r="J9" s="4" t="s">
        <v>101</v>
      </c>
      <c r="K9" s="4" t="s">
        <v>131</v>
      </c>
      <c r="L9" s="4" t="s">
        <v>111</v>
      </c>
      <c r="M9" s="4" t="s">
        <v>100</v>
      </c>
      <c r="N9" s="4" t="s">
        <v>97</v>
      </c>
      <c r="O9" s="4" t="s">
        <v>101</v>
      </c>
      <c r="P9" s="4" t="s">
        <v>126</v>
      </c>
      <c r="Q9" s="4" t="s">
        <v>101</v>
      </c>
      <c r="R9" s="4" t="s">
        <v>101</v>
      </c>
      <c r="S9" s="4" t="s">
        <v>101</v>
      </c>
      <c r="T9" s="4" t="s">
        <v>101</v>
      </c>
      <c r="U9" s="4" t="s">
        <v>102</v>
      </c>
      <c r="V9" s="4" t="s">
        <v>132</v>
      </c>
    </row>
    <row r="10" ht="82" customHeight="1" spans="1:22" x14ac:dyDescent="0.25">
      <c r="A10" s="4" t="s">
        <v>88</v>
      </c>
      <c r="B10" s="4" t="s">
        <v>128</v>
      </c>
      <c r="C10" s="4" t="s">
        <v>104</v>
      </c>
      <c r="D10" s="4" t="s">
        <v>133</v>
      </c>
      <c r="E10" s="4" t="s">
        <v>106</v>
      </c>
      <c r="F10" s="4" t="s">
        <v>134</v>
      </c>
      <c r="G10" s="4" t="s">
        <v>108</v>
      </c>
      <c r="H10" s="4" t="s">
        <v>109</v>
      </c>
      <c r="I10" s="4" t="s">
        <v>123</v>
      </c>
      <c r="J10" s="4" t="s">
        <v>97</v>
      </c>
      <c r="K10" s="4" t="s">
        <v>135</v>
      </c>
      <c r="L10" s="4" t="s">
        <v>111</v>
      </c>
      <c r="M10" s="4" t="s">
        <v>112</v>
      </c>
      <c r="N10" s="4" t="s">
        <v>97</v>
      </c>
      <c r="O10" s="4" t="s">
        <v>101</v>
      </c>
      <c r="P10" s="4" t="s">
        <v>126</v>
      </c>
      <c r="Q10" s="4" t="s">
        <v>101</v>
      </c>
      <c r="R10" s="4" t="s">
        <v>101</v>
      </c>
      <c r="S10" s="4" t="s">
        <v>101</v>
      </c>
      <c r="T10" s="4" t="s">
        <v>101</v>
      </c>
      <c r="U10" s="4" t="s">
        <v>102</v>
      </c>
      <c r="V10" s="4" t="s">
        <v>136</v>
      </c>
    </row>
    <row r="11" ht="82" customHeight="1" spans="1:22" x14ac:dyDescent="0.25">
      <c r="A11" s="4" t="s">
        <v>88</v>
      </c>
      <c r="B11" s="4" t="s">
        <v>137</v>
      </c>
      <c r="C11" s="4" t="s">
        <v>90</v>
      </c>
      <c r="D11" s="4" t="s">
        <v>138</v>
      </c>
      <c r="E11" s="4" t="s">
        <v>116</v>
      </c>
      <c r="F11" s="4" t="s">
        <v>139</v>
      </c>
      <c r="G11" s="4" t="s">
        <v>108</v>
      </c>
      <c r="H11" s="4" t="s">
        <v>109</v>
      </c>
      <c r="I11" s="4" t="s">
        <v>123</v>
      </c>
      <c r="J11" s="4" t="s">
        <v>101</v>
      </c>
      <c r="K11" s="4" t="s">
        <v>140</v>
      </c>
      <c r="L11" s="4" t="s">
        <v>111</v>
      </c>
      <c r="M11" s="4" t="s">
        <v>100</v>
      </c>
      <c r="N11" s="4" t="s">
        <v>104</v>
      </c>
      <c r="O11" s="4" t="s">
        <v>101</v>
      </c>
      <c r="P11" s="4" t="s">
        <v>126</v>
      </c>
      <c r="Q11" s="4" t="s">
        <v>101</v>
      </c>
      <c r="R11" s="4" t="s">
        <v>101</v>
      </c>
      <c r="S11" s="4" t="s">
        <v>101</v>
      </c>
      <c r="T11" s="4" t="s">
        <v>101</v>
      </c>
      <c r="U11" s="4" t="s">
        <v>141</v>
      </c>
      <c r="V11" s="4" t="s">
        <v>142</v>
      </c>
    </row>
    <row r="12" ht="82" customHeight="1" spans="1:22" x14ac:dyDescent="0.25">
      <c r="A12" s="4" t="s">
        <v>88</v>
      </c>
      <c r="B12" s="4" t="s">
        <v>137</v>
      </c>
      <c r="C12" s="4" t="s">
        <v>104</v>
      </c>
      <c r="D12" s="4" t="s">
        <v>143</v>
      </c>
      <c r="E12" s="4" t="s">
        <v>106</v>
      </c>
      <c r="F12" s="4" t="s">
        <v>144</v>
      </c>
      <c r="G12" s="4" t="s">
        <v>145</v>
      </c>
      <c r="H12" s="4" t="s">
        <v>109</v>
      </c>
      <c r="I12" s="4" t="s">
        <v>123</v>
      </c>
      <c r="J12" s="4" t="s">
        <v>101</v>
      </c>
      <c r="K12" s="4" t="s">
        <v>146</v>
      </c>
      <c r="L12" s="4" t="s">
        <v>111</v>
      </c>
      <c r="M12" s="4" t="s">
        <v>100</v>
      </c>
      <c r="N12" s="4" t="s">
        <v>97</v>
      </c>
      <c r="O12" s="4" t="s">
        <v>101</v>
      </c>
      <c r="P12" s="4" t="s">
        <v>126</v>
      </c>
      <c r="Q12" s="4" t="s">
        <v>101</v>
      </c>
      <c r="R12" s="4" t="s">
        <v>126</v>
      </c>
      <c r="S12" s="4" t="s">
        <v>101</v>
      </c>
      <c r="T12" s="4" t="s">
        <v>101</v>
      </c>
      <c r="U12" s="4" t="s">
        <v>102</v>
      </c>
      <c r="V12" s="4" t="s">
        <v>147</v>
      </c>
    </row>
  </sheetData>
  <autoFilter ref="A4:V12"/>
  <mergeCells count="16">
    <mergeCell ref="A1:B1"/>
    <mergeCell ref="C1:F1"/>
    <mergeCell ref="G1:H1"/>
    <mergeCell ref="I1:L1"/>
    <mergeCell ref="M1:N1"/>
    <mergeCell ref="O1:V1"/>
    <mergeCell ref="A2:B2"/>
    <mergeCell ref="C2:D2"/>
    <mergeCell ref="E2:F2"/>
    <mergeCell ref="G2:H2"/>
    <mergeCell ref="I2:J2"/>
    <mergeCell ref="K2:M2"/>
    <mergeCell ref="N2:O2"/>
    <mergeCell ref="P2:R2"/>
    <mergeCell ref="S2:T2"/>
    <mergeCell ref="U2:V2"/>
  </mergeCells>
  <pageSetup orientation="landscape"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
  <sheetViews>
    <sheetView workbookViewId="0" showGridLines="0">
      <pane xSplit="1" ySplit="4" topLeftCell="B5" activePane="bottomRight" state="frozen"/>
      <selection pane="bottomRight"/>
    </sheetView>
  </sheetViews>
  <sheetFormatPr defaultRowHeight="15" outlineLevelRow="0" outlineLevelCol="0" x14ac:dyDescent="55"/>
  <cols>
    <col min="1" max="1" width="34" customWidth="1"/>
    <col min="2" max="7" width="10" customWidth="1"/>
  </cols>
  <sheetData>
    <row r="1" ht="24" customHeight="1" spans="1:7" x14ac:dyDescent="0.25">
      <c r="A1" s="1" t="s">
        <v>148</v>
      </c>
      <c r="B1" s="1"/>
      <c r="C1" s="1"/>
      <c r="D1" s="1"/>
      <c r="E1" s="1"/>
      <c r="F1" s="1"/>
      <c r="G1" s="1"/>
    </row>
    <row r="2" spans="1:7" x14ac:dyDescent="0.25">
      <c r="A2" s="10" t="s">
        <v>64</v>
      </c>
      <c r="B2" s="10"/>
      <c r="C2" s="10"/>
      <c r="D2" s="10"/>
      <c r="E2" s="10"/>
      <c r="F2" s="10"/>
      <c r="G2" s="10"/>
    </row>
    <row r="4" ht="34" customHeight="1" spans="1:7" x14ac:dyDescent="0.25">
      <c r="A4" s="3" t="s">
        <v>75</v>
      </c>
      <c r="B4" s="3" t="s">
        <v>149</v>
      </c>
      <c r="C4" s="3" t="s">
        <v>122</v>
      </c>
      <c r="D4" s="3" t="s">
        <v>150</v>
      </c>
      <c r="E4" s="3" t="s">
        <v>151</v>
      </c>
      <c r="F4" s="3" t="s">
        <v>152</v>
      </c>
      <c r="G4" s="3" t="s">
        <v>153</v>
      </c>
    </row>
    <row r="5" spans="1:7" x14ac:dyDescent="0.25">
      <c r="A5" s="4" t="s">
        <v>89</v>
      </c>
      <c r="B5" s="11">
        <f>COUNTIFS('選定シート'!$B$5:$B$12,$A5,'選定シート'!$U$5:$U$12,"KC",'選定シート'!$F$5:$F$12,"E")+COUNTIFS('選定シート'!$B$5:$B$12,$A5,'選定シート'!$U$5:$U$12,"KC",'選定シート'!$F$5:$F$12,"E／*")+COUNTIFS('選定シート'!$B$5:$B$12,$A5,'選定シート'!$U$5:$U$12,"KC",'選定シート'!$F$5:$F$12,"*／E")+COUNTIFS('選定シート'!$B$5:$B$12,$A5,'選定シート'!$U$5:$U$12,"KC",'選定シート'!$F$5:$F$12,"*／E／*")</f>
        <v>1</v>
      </c>
      <c r="C5" s="11">
        <f>COUNTIFS('選定シート'!$B$5:$B$12,$A5,'選定シート'!$U$5:$U$12,"KC",'選定シート'!$F$5:$F$12,"C")+COUNTIFS('選定シート'!$B$5:$B$12,$A5,'選定シート'!$U$5:$U$12,"KC",'選定シート'!$F$5:$F$12,"C／*")+COUNTIFS('選定シート'!$B$5:$B$12,$A5,'選定シート'!$U$5:$U$12,"KC",'選定シート'!$F$5:$F$12,"*／C")+COUNTIFS('選定シート'!$B$5:$B$12,$A5,'選定シート'!$U$5:$U$12,"KC",'選定シート'!$F$5:$F$12,"*／C／*")</f>
        <v>0</v>
      </c>
      <c r="D5" s="11">
        <f>COUNTIFS('選定シート'!$B$5:$B$12,$A5,'選定シート'!$U$5:$U$12,"KC",'選定シート'!$F$5:$F$12,"RO")+COUNTIFS('選定シート'!$B$5:$B$12,$A5,'選定シート'!$U$5:$U$12,"KC",'選定シート'!$F$5:$F$12,"RO／*")+COUNTIFS('選定シート'!$B$5:$B$12,$A5,'選定シート'!$U$5:$U$12,"KC",'選定シート'!$F$5:$F$12,"*／RO")+COUNTIFS('選定シート'!$B$5:$B$12,$A5,'選定シート'!$U$5:$U$12,"KC",'選定シート'!$F$5:$F$12,"*／RO／*")</f>
        <v>2</v>
      </c>
      <c r="E5" s="11">
        <f>COUNTIFS('選定シート'!$B$5:$B$12,$A5,'選定シート'!$U$5:$U$12,"KC",'選定シート'!$F$5:$F$12,"V")+COUNTIFS('選定シート'!$B$5:$B$12,$A5,'選定シート'!$U$5:$U$12,"KC",'選定シート'!$F$5:$F$12,"V／*")+COUNTIFS('選定シート'!$B$5:$B$12,$A5,'選定シート'!$U$5:$U$12,"KC",'選定シート'!$F$5:$F$12,"*／V")+COUNTIFS('選定シート'!$B$5:$B$12,$A5,'選定シート'!$U$5:$U$12,"KC",'選定シート'!$F$5:$F$12,"*／V／*")</f>
        <v>2</v>
      </c>
      <c r="F5" s="11">
        <f>COUNTIFS('選定シート'!$B$5:$B$12,$A5,'選定シート'!$U$5:$U$12,"KC",'選定シート'!$F$5:$F$12,"CO")+COUNTIFS('選定シート'!$B$5:$B$12,$A5,'選定シート'!$U$5:$U$12,"KC",'選定シート'!$F$5:$F$12,"CO／*")+COUNTIFS('選定シート'!$B$5:$B$12,$A5,'選定シート'!$U$5:$U$12,"KC",'選定シート'!$F$5:$F$12,"*／CO")+COUNTIFS('選定シート'!$B$5:$B$12,$A5,'選定シート'!$U$5:$U$12,"KC",'選定シート'!$F$5:$F$12,"*／CO／*")</f>
        <v>0</v>
      </c>
      <c r="G5" s="11">
        <f>COUNTIFS('選定シート'!$B$5:$B$12,$A5,'選定シート'!$U$5:$U$12,"KC",'選定シート'!$F$5:$F$12,"PD")+COUNTIFS('選定シート'!$B$5:$B$12,$A5,'選定シート'!$U$5:$U$12,"KC",'選定シート'!$F$5:$F$12,"PD／*")+COUNTIFS('選定シート'!$B$5:$B$12,$A5,'選定シート'!$U$5:$U$12,"KC",'選定シート'!$F$5:$F$12,"*／PD")+COUNTIFS('選定シート'!$B$5:$B$12,$A5,'選定シート'!$U$5:$U$12,"KC",'選定シート'!$F$5:$F$12,"*／PD／*")</f>
        <v>0</v>
      </c>
    </row>
    <row r="6" spans="1:7" x14ac:dyDescent="0.25">
      <c r="A6" s="4" t="s">
        <v>114</v>
      </c>
      <c r="B6" s="11">
        <f>COUNTIFS('選定シート'!$B$5:$B$12,$A6,'選定シート'!$U$5:$U$12,"KC",'選定シート'!$F$5:$F$12,"E")+COUNTIFS('選定シート'!$B$5:$B$12,$A6,'選定シート'!$U$5:$U$12,"KC",'選定シート'!$F$5:$F$12,"E／*")+COUNTIFS('選定シート'!$B$5:$B$12,$A6,'選定シート'!$U$5:$U$12,"KC",'選定シート'!$F$5:$F$12,"*／E")+COUNTIFS('選定シート'!$B$5:$B$12,$A6,'選定シート'!$U$5:$U$12,"KC",'選定シート'!$F$5:$F$12,"*／E／*")</f>
        <v>1</v>
      </c>
      <c r="C6" s="11">
        <f>COUNTIFS('選定シート'!$B$5:$B$12,$A6,'選定シート'!$U$5:$U$12,"KC",'選定シート'!$F$5:$F$12,"C")+COUNTIFS('選定シート'!$B$5:$B$12,$A6,'選定シート'!$U$5:$U$12,"KC",'選定シート'!$F$5:$F$12,"C／*")+COUNTIFS('選定シート'!$B$5:$B$12,$A6,'選定シート'!$U$5:$U$12,"KC",'選定シート'!$F$5:$F$12,"*／C")+COUNTIFS('選定シート'!$B$5:$B$12,$A6,'選定シート'!$U$5:$U$12,"KC",'選定シート'!$F$5:$F$12,"*／C／*")</f>
        <v>1</v>
      </c>
      <c r="D6" s="11">
        <f>COUNTIFS('選定シート'!$B$5:$B$12,$A6,'選定シート'!$U$5:$U$12,"KC",'選定シート'!$F$5:$F$12,"RO")+COUNTIFS('選定シート'!$B$5:$B$12,$A6,'選定シート'!$U$5:$U$12,"KC",'選定シート'!$F$5:$F$12,"RO／*")+COUNTIFS('選定シート'!$B$5:$B$12,$A6,'選定シート'!$U$5:$U$12,"KC",'選定シート'!$F$5:$F$12,"*／RO")+COUNTIFS('選定シート'!$B$5:$B$12,$A6,'選定シート'!$U$5:$U$12,"KC",'選定シート'!$F$5:$F$12,"*／RO／*")</f>
        <v>0</v>
      </c>
      <c r="E6" s="11">
        <f>COUNTIFS('選定シート'!$B$5:$B$12,$A6,'選定シート'!$U$5:$U$12,"KC",'選定シート'!$F$5:$F$12,"V")+COUNTIFS('選定シート'!$B$5:$B$12,$A6,'選定シート'!$U$5:$U$12,"KC",'選定シート'!$F$5:$F$12,"V／*")+COUNTIFS('選定シート'!$B$5:$B$12,$A6,'選定シート'!$U$5:$U$12,"KC",'選定シート'!$F$5:$F$12,"*／V")+COUNTIFS('選定シート'!$B$5:$B$12,$A6,'選定シート'!$U$5:$U$12,"KC",'選定シート'!$F$5:$F$12,"*／V／*")</f>
        <v>1</v>
      </c>
      <c r="F6" s="11">
        <f>COUNTIFS('選定シート'!$B$5:$B$12,$A6,'選定シート'!$U$5:$U$12,"KC",'選定シート'!$F$5:$F$12,"CO")+COUNTIFS('選定シート'!$B$5:$B$12,$A6,'選定シート'!$U$5:$U$12,"KC",'選定シート'!$F$5:$F$12,"CO／*")+COUNTIFS('選定シート'!$B$5:$B$12,$A6,'選定シート'!$U$5:$U$12,"KC",'選定シート'!$F$5:$F$12,"*／CO")+COUNTIFS('選定シート'!$B$5:$B$12,$A6,'選定シート'!$U$5:$U$12,"KC",'選定シート'!$F$5:$F$12,"*／CO／*")</f>
        <v>1</v>
      </c>
      <c r="G6" s="11">
        <f>COUNTIFS('選定シート'!$B$5:$B$12,$A6,'選定シート'!$U$5:$U$12,"KC",'選定シート'!$F$5:$F$12,"PD")+COUNTIFS('選定シート'!$B$5:$B$12,$A6,'選定シート'!$U$5:$U$12,"KC",'選定シート'!$F$5:$F$12,"PD／*")+COUNTIFS('選定シート'!$B$5:$B$12,$A6,'選定シート'!$U$5:$U$12,"KC",'選定シート'!$F$5:$F$12,"*／PD")+COUNTIFS('選定シート'!$B$5:$B$12,$A6,'選定シート'!$U$5:$U$12,"KC",'選定シート'!$F$5:$F$12,"*／PD／*")</f>
        <v>0</v>
      </c>
    </row>
    <row r="7" spans="1:7" x14ac:dyDescent="0.25">
      <c r="A7" s="4" t="s">
        <v>128</v>
      </c>
      <c r="B7" s="11">
        <f>COUNTIFS('選定シート'!$B$5:$B$12,$A7,'選定シート'!$U$5:$U$12,"KC",'選定シート'!$F$5:$F$12,"E")+COUNTIFS('選定シート'!$B$5:$B$12,$A7,'選定シート'!$U$5:$U$12,"KC",'選定シート'!$F$5:$F$12,"E／*")+COUNTIFS('選定シート'!$B$5:$B$12,$A7,'選定シート'!$U$5:$U$12,"KC",'選定シート'!$F$5:$F$12,"*／E")+COUNTIFS('選定シート'!$B$5:$B$12,$A7,'選定シート'!$U$5:$U$12,"KC",'選定シート'!$F$5:$F$12,"*／E／*")</f>
        <v>1</v>
      </c>
      <c r="C7" s="11">
        <f>COUNTIFS('選定シート'!$B$5:$B$12,$A7,'選定シート'!$U$5:$U$12,"KC",'選定シート'!$F$5:$F$12,"C")+COUNTIFS('選定シート'!$B$5:$B$12,$A7,'選定シート'!$U$5:$U$12,"KC",'選定シート'!$F$5:$F$12,"C／*")+COUNTIFS('選定シート'!$B$5:$B$12,$A7,'選定シート'!$U$5:$U$12,"KC",'選定シート'!$F$5:$F$12,"*／C")+COUNTIFS('選定シート'!$B$5:$B$12,$A7,'選定シート'!$U$5:$U$12,"KC",'選定シート'!$F$5:$F$12,"*／C／*")</f>
        <v>1</v>
      </c>
      <c r="D7" s="11">
        <f>COUNTIFS('選定シート'!$B$5:$B$12,$A7,'選定シート'!$U$5:$U$12,"KC",'選定シート'!$F$5:$F$12,"RO")+COUNTIFS('選定シート'!$B$5:$B$12,$A7,'選定シート'!$U$5:$U$12,"KC",'選定シート'!$F$5:$F$12,"RO／*")+COUNTIFS('選定シート'!$B$5:$B$12,$A7,'選定シート'!$U$5:$U$12,"KC",'選定シート'!$F$5:$F$12,"*／RO")+COUNTIFS('選定シート'!$B$5:$B$12,$A7,'選定シート'!$U$5:$U$12,"KC",'選定シート'!$F$5:$F$12,"*／RO／*")</f>
        <v>0</v>
      </c>
      <c r="E7" s="11">
        <f>COUNTIFS('選定シート'!$B$5:$B$12,$A7,'選定シート'!$U$5:$U$12,"KC",'選定シート'!$F$5:$F$12,"V")+COUNTIFS('選定シート'!$B$5:$B$12,$A7,'選定シート'!$U$5:$U$12,"KC",'選定シート'!$F$5:$F$12,"V／*")+COUNTIFS('選定シート'!$B$5:$B$12,$A7,'選定シート'!$U$5:$U$12,"KC",'選定シート'!$F$5:$F$12,"*／V")+COUNTIFS('選定シート'!$B$5:$B$12,$A7,'選定シート'!$U$5:$U$12,"KC",'選定シート'!$F$5:$F$12,"*／V／*")</f>
        <v>1</v>
      </c>
      <c r="F7" s="11">
        <f>COUNTIFS('選定シート'!$B$5:$B$12,$A7,'選定シート'!$U$5:$U$12,"KC",'選定シート'!$F$5:$F$12,"CO")+COUNTIFS('選定シート'!$B$5:$B$12,$A7,'選定シート'!$U$5:$U$12,"KC",'選定シート'!$F$5:$F$12,"CO／*")+COUNTIFS('選定シート'!$B$5:$B$12,$A7,'選定シート'!$U$5:$U$12,"KC",'選定シート'!$F$5:$F$12,"*／CO")+COUNTIFS('選定シート'!$B$5:$B$12,$A7,'選定シート'!$U$5:$U$12,"KC",'選定シート'!$F$5:$F$12,"*／CO／*")</f>
        <v>1</v>
      </c>
      <c r="G7" s="11">
        <f>COUNTIFS('選定シート'!$B$5:$B$12,$A7,'選定シート'!$U$5:$U$12,"KC",'選定シート'!$F$5:$F$12,"PD")+COUNTIFS('選定シート'!$B$5:$B$12,$A7,'選定シート'!$U$5:$U$12,"KC",'選定シート'!$F$5:$F$12,"PD／*")+COUNTIFS('選定シート'!$B$5:$B$12,$A7,'選定シート'!$U$5:$U$12,"KC",'選定シート'!$F$5:$F$12,"*／PD")+COUNTIFS('選定シート'!$B$5:$B$12,$A7,'選定シート'!$U$5:$U$12,"KC",'選定シート'!$F$5:$F$12,"*／PD／*")</f>
        <v>1</v>
      </c>
    </row>
    <row r="8" spans="1:7" x14ac:dyDescent="0.25">
      <c r="A8" s="4" t="s">
        <v>137</v>
      </c>
      <c r="B8" s="11">
        <f>COUNTIFS('選定シート'!$B$5:$B$12,$A8,'選定シート'!$U$5:$U$12,"KC",'選定シート'!$F$5:$F$12,"E")+COUNTIFS('選定シート'!$B$5:$B$12,$A8,'選定シート'!$U$5:$U$12,"KC",'選定シート'!$F$5:$F$12,"E／*")+COUNTIFS('選定シート'!$B$5:$B$12,$A8,'選定シート'!$U$5:$U$12,"KC",'選定シート'!$F$5:$F$12,"*／E")+COUNTIFS('選定シート'!$B$5:$B$12,$A8,'選定シート'!$U$5:$U$12,"KC",'選定シート'!$F$5:$F$12,"*／E／*")</f>
        <v>0</v>
      </c>
      <c r="C8" s="11">
        <f>COUNTIFS('選定シート'!$B$5:$B$12,$A8,'選定シート'!$U$5:$U$12,"KC",'選定シート'!$F$5:$F$12,"C")+COUNTIFS('選定シート'!$B$5:$B$12,$A8,'選定シート'!$U$5:$U$12,"KC",'選定シート'!$F$5:$F$12,"C／*")+COUNTIFS('選定シート'!$B$5:$B$12,$A8,'選定シート'!$U$5:$U$12,"KC",'選定シート'!$F$5:$F$12,"*／C")+COUNTIFS('選定シート'!$B$5:$B$12,$A8,'選定シート'!$U$5:$U$12,"KC",'選定シート'!$F$5:$F$12,"*／C／*")</f>
        <v>1</v>
      </c>
      <c r="D8" s="11">
        <f>COUNTIFS('選定シート'!$B$5:$B$12,$A8,'選定シート'!$U$5:$U$12,"KC",'選定シート'!$F$5:$F$12,"RO")+COUNTIFS('選定シート'!$B$5:$B$12,$A8,'選定シート'!$U$5:$U$12,"KC",'選定シート'!$F$5:$F$12,"RO／*")+COUNTIFS('選定シート'!$B$5:$B$12,$A8,'選定シート'!$U$5:$U$12,"KC",'選定シート'!$F$5:$F$12,"*／RO")+COUNTIFS('選定シート'!$B$5:$B$12,$A8,'選定シート'!$U$5:$U$12,"KC",'選定シート'!$F$5:$F$12,"*／RO／*")</f>
        <v>0</v>
      </c>
      <c r="E8" s="11">
        <f>COUNTIFS('選定シート'!$B$5:$B$12,$A8,'選定シート'!$U$5:$U$12,"KC",'選定シート'!$F$5:$F$12,"V")+COUNTIFS('選定シート'!$B$5:$B$12,$A8,'選定シート'!$U$5:$U$12,"KC",'選定シート'!$F$5:$F$12,"V／*")+COUNTIFS('選定シート'!$B$5:$B$12,$A8,'選定シート'!$U$5:$U$12,"KC",'選定シート'!$F$5:$F$12,"*／V")+COUNTIFS('選定シート'!$B$5:$B$12,$A8,'選定シート'!$U$5:$U$12,"KC",'選定シート'!$F$5:$F$12,"*／V／*")</f>
        <v>1</v>
      </c>
      <c r="F8" s="11">
        <f>COUNTIFS('選定シート'!$B$5:$B$12,$A8,'選定シート'!$U$5:$U$12,"KC",'選定シート'!$F$5:$F$12,"CO")+COUNTIFS('選定シート'!$B$5:$B$12,$A8,'選定シート'!$U$5:$U$12,"KC",'選定シート'!$F$5:$F$12,"CO／*")+COUNTIFS('選定シート'!$B$5:$B$12,$A8,'選定シート'!$U$5:$U$12,"KC",'選定シート'!$F$5:$F$12,"*／CO")+COUNTIFS('選定シート'!$B$5:$B$12,$A8,'選定シート'!$U$5:$U$12,"KC",'選定シート'!$F$5:$F$12,"*／CO／*")</f>
        <v>0</v>
      </c>
      <c r="G8" s="11">
        <f>COUNTIFS('選定シート'!$B$5:$B$12,$A8,'選定シート'!$U$5:$U$12,"KC",'選定シート'!$F$5:$F$12,"PD")+COUNTIFS('選定シート'!$B$5:$B$12,$A8,'選定シート'!$U$5:$U$12,"KC",'選定シート'!$F$5:$F$12,"PD／*")+COUNTIFS('選定シート'!$B$5:$B$12,$A8,'選定シート'!$U$5:$U$12,"KC",'選定シート'!$F$5:$F$12,"*／PD")+COUNTIFS('選定シート'!$B$5:$B$12,$A8,'選定シート'!$U$5:$U$12,"KC",'選定シート'!$F$5:$F$12,"*／PD／*")</f>
        <v>0</v>
      </c>
    </row>
  </sheetData>
  <mergeCells count="2">
    <mergeCell ref="A1:G1"/>
    <mergeCell ref="A2:G2"/>
  </mergeCells>
  <pageSetup orientation="landscape"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選定方針</vt:lpstr>
      <vt:lpstr>選定シート</vt:lpstr>
      <vt:lpstr>アサーションカバー表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BENTO — 会計士 × AI</dc:creator>
  <dc:title/>
  <dc:subject/>
  <dc:description/>
  <cp:keywords/>
  <cp:category/>
  <cp:lastModifiedBy>Unknown</cp:lastModifiedBy>
  <dcterms:created xsi:type="dcterms:W3CDTF">2025-05-15T00:00:00Z</dcterms:created>
  <dcterms:modified xsi:type="dcterms:W3CDTF">2025-06-02T00:00:00Z</dcterms:modified>
</cp:coreProperties>
</file>