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リスク評価モデル" state="visible" r:id="rId4"/>
    <sheet sheetId="2" name="監査ユニバース" state="visible" r:id="rId5"/>
    <sheet sheetId="3" name="年間スケジュール" state="visible" r:id="rId6"/>
    <sheet sheetId="4" name="資源配分" state="visible" r:id="rId7"/>
    <sheet sheetId="5" name="報告・連携" state="visible" r:id="rId8"/>
  </sheets>
  <calcPr calcId="171027" fullCalcOnLoad="1"/>
</workbook>
</file>

<file path=xl/sharedStrings.xml><?xml version="1.0" encoding="utf-8"?>
<sst xmlns="http://schemas.openxmlformats.org/spreadsheetml/2006/main" count="203" uniqueCount="150">
  <si>
    <t>サンプル暗号資産交換株式会社 内部監査室　リスク評価モデル</t>
  </si>
  <si>
    <t>起案者：内部監査室長　起案日：2025-03-07　承認者：取締役会（監査役会と協議、代表取締役社長の意見を付して承認）　承認日：2025-03-26　版：第1版　［AI生成ドラフト・会計士レビュー前提。会社・人物・数値はすべて架空］</t>
  </si>
  <si>
    <t>要因</t>
  </si>
  <si>
    <t>ウェイト</t>
  </si>
  <si>
    <t>採点の目安</t>
  </si>
  <si>
    <t>利用者財産への影響（資産の保全）</t>
  </si>
  <si>
    <t>5=利用者財産の分別管理・カストディ・出庫に直結／3=間接的に影響／1=利用者財産への影響が乏しい</t>
  </si>
  <si>
    <t>法令・当局対応上の重要性</t>
  </si>
  <si>
    <t>5=法定要件で当局検査・分別管理監査・協会検査で確認対象となる（資金決済法・犯収法・JVCEA規則）／3=論点になり得る／1=特段の論点でない</t>
  </si>
  <si>
    <t>財務報告への影響</t>
  </si>
  <si>
    <t>5=預り資産・評価損益・収益の計上に直結／3=間接的に影響／1=財務数値への影響が乏しい</t>
  </si>
  <si>
    <t>前回監査・第二線のカバー状況</t>
  </si>
  <si>
    <t>5=独立的評価が未実施／4=2期以上前の実施または前年度に一部のみ／3=前年度に実施済みで是正途上／1=直近で問題なし</t>
  </si>
  <si>
    <t>変化の大きさ（法改正・銘柄・システム・体制）</t>
  </si>
  <si>
    <t>5=当期に法令・システム・体制が大きく変わる／3=一部変更／1=定型で安定</t>
  </si>
  <si>
    <t>高リスクしきい値</t>
  </si>
  <si>
    <t>中リスクしきい値</t>
  </si>
  <si>
    <t>注記</t>
  </si>
  <si>
    <t>採点は前年度（第2期）の監査結果、第二線の自己点検結果、分別管理監査人・会計監査人からの指摘、JVCEA・当局からの照会事項、経営者と監査役へのヒアリング（2025年2月）に基づき内部監査室が行い、室長が承認した。合計はウェイト付き平均（小数1桁）で、3.8以上を高、2.8以上3.8未満を中、2.8未満を低とする。数値は出発点であり、流出事案・重大なシステム障害・当局検査・法令改正があれば年度中に見直す（計画の変更）。当年度の対象としない3領域（取引執行・自己勘定取引、新規銘柄審査、労務・ガバナンス）は、第一線・第二線のカバー範囲を監査ユニバース表の「延期根拠」に記録した。</t>
  </si>
  <si>
    <t>サンプル暗号資産交換株式会社 内部監査室　監査ユニバース・リスク評価</t>
  </si>
  <si>
    <t>監査領域</t>
  </si>
  <si>
    <t>被監査部門</t>
  </si>
  <si>
    <t>種別</t>
  </si>
  <si>
    <t>加重合計</t>
  </si>
  <si>
    <t>リスク区分</t>
  </si>
  <si>
    <t>計画書のリスク区分（式の判定と照合）</t>
  </si>
  <si>
    <t>前回監査</t>
  </si>
  <si>
    <t>サイクル</t>
  </si>
  <si>
    <t>当年度</t>
  </si>
  <si>
    <t>実施時期</t>
  </si>
  <si>
    <t>工数(人日)</t>
  </si>
  <si>
    <t>選定理由</t>
  </si>
  <si>
    <t>利用者財産の分別管理・カストディ（金銭の信託保全・暗号資産の同種同量保持・ウォレット/秘密鍵・残高突合・入出金）</t>
  </si>
  <si>
    <t>財務経理部（分別管理統括責任者〈CFO〉）・ウォレット運用部・セキュリティ管理部・オペレーション部 資産管理課・リスク管理部・コンプライアンス部・情報システム部</t>
  </si>
  <si>
    <t>テーマ監査</t>
  </si>
  <si>
    <t>高</t>
  </si>
  <si>
    <t>第2期（2025年2月）</t>
  </si>
  <si>
    <t>毎年</t>
  </si>
  <si>
    <t>○</t>
  </si>
  <si>
    <t>2026年1月〜2月（本調査）、期末後手続2026年4月</t>
  </si>
  <si>
    <t>利用者区分管理金銭・信託預け金・利用者暗号資産・履行保証暗号資産の保全そのもので、資金決済法第63条の11の法定要件と分別管理監査の対象。前年度（第2期）の監査で指摘3件が是正途上。当期は履行保証暗号資産の算定方法の見直しと分別管理システムの更改を予定。</t>
  </si>
  <si>
    <t>AML/取引時確認（KYC・疑わしい取引届出・記録保存）（非財務・コンプライアンス）</t>
  </si>
  <si>
    <t>コンプライアンス部（AML統括責任者）・オペレーション部</t>
  </si>
  <si>
    <t>コンプライアンス監査</t>
  </si>
  <si>
    <t>第2期（2024年12月）</t>
  </si>
  <si>
    <t>2026年2月（本テーマにトラベルルール接点を組込み、AML本体は別途Q4）</t>
  </si>
  <si>
    <t>不正送金・詐欺被害は利用者財産の毀損に直結し、犯罪収益移転防止法・JVCEA規則の当局検査上の最重点。前年度の監査は取引時確認・疑わしい取引の届出が中心で、2023年6月施行のトラベルルールの運用は未評価。当期は通知事項・対象国の改正対応を予定。</t>
  </si>
  <si>
    <t>システムリスク・サイバーセキュリティ（アクセス権限・特権ID・変更管理・鍵インフラ）（非財務・情報セキュリティ）</t>
  </si>
  <si>
    <t>情報システム部・セキュリティ管理部</t>
  </si>
  <si>
    <t>システム監査</t>
  </si>
  <si>
    <t>第2期（2025年3月・計画策定時に往査中）</t>
  </si>
  <si>
    <t>2026年1月〜2月（本テーマのウォレット/秘密鍵・特権IDと一体実施）</t>
  </si>
  <si>
    <t>秘密鍵・署名系システムへの不正アクセスは利用者暗号資産の流出に直結。前年度（第2期）に監査を実施し特権ID棚卸の制度化が是正途上。当期はウォレット管理システムの更改とクラウド移行の一部を予定。</t>
  </si>
  <si>
    <t>取引執行・自己勘定取引・マーケットメイク（手数料/スプレッドの収益認識・利益相反）（財務・業務）</t>
  </si>
  <si>
    <t>トレーディング部・財務経理部</t>
  </si>
  <si>
    <t>業務監査</t>
  </si>
  <si>
    <t>中</t>
  </si>
  <si>
    <t>第1期（2024年3月）</t>
  </si>
  <si>
    <t>2年</t>
  </si>
  <si>
    <t/>
  </si>
  <si>
    <t>翌期（第4期Q2）を目安。当年度は分別管理テーマに資源集中し、収益認識の異常（約定時点の純額認識・スプレッド認識のカットオフ）は決算・財務報告監査の仕訳分析（P-12のJETと同一データセット）で一次カバーする代替措置を講じる</t>
  </si>
  <si>
    <t>約定・手数料・スプレッドの収益認識と自己勘定取引の利益相反が主な論点で、財務報告への影響は大きいが利用者財産への直接の影響は限定的。前回は第1期に実施（2年サイクル）。当期は取引システムの大きな変更なし。</t>
  </si>
  <si>
    <t>新規銘柄審査・上場管理（コンプライアンス・業務）</t>
  </si>
  <si>
    <t>コンプライアンス部・商品企画部</t>
  </si>
  <si>
    <t>翌期（第4期Q3）。当年度は新規上場が限定的でリスク低下、JVCEA審査対応で第一線（コンプライアンス部）がカバーのため延期。前回監査は第1期でありサイクル2年を超えることを承知のうえ、第一線のカバーを根拠に1年延期する（監査役会へ報告）</t>
  </si>
  <si>
    <t>新規銘柄の審査は協会審査（JVCEA）の対象で、AML・制裁スクリーニングの形骸化リスクがある。前回は第1期に実施。当期の新規上場は限定的で第一線（コンプライアンス部）の協会審査対応でカバー。</t>
  </si>
  <si>
    <t>期末暗号資産の時価評価（自己保有分の公正な評価額検証）・決算財務報告（財務）</t>
  </si>
  <si>
    <t>財務経理部</t>
  </si>
  <si>
    <t>財務監査</t>
  </si>
  <si>
    <t>第2期（2025年4月実施予定・限定レビュー）</t>
  </si>
  <si>
    <t>2026年4月（期末後手続で分別管理の必要保全額算定と併せ限定レビュー、P-12で実施）（工数は本テーマ40人日の内数）</t>
  </si>
  <si>
    <t>自己保有暗号資産の期末評価（実務対応報告第38号）と預り暗号資産の両建て計上は財務諸表に直結。前年度（第2期）の限定レビューを2025年4月に実施予定。当期は価格ソースの見直しを予定。</t>
  </si>
  <si>
    <t>外部委託先管理（信託銀行・カストディ/鍵管理ベンダー・システム委託先）（非財務・委託先管理）</t>
  </si>
  <si>
    <t>情報システム部・財務経理部・コンプライアンス部</t>
  </si>
  <si>
    <t>2026年1月（分別管理テーマの委託先評価としてP-11で実施）（工数は本テーマ40人日の内数）</t>
  </si>
  <si>
    <t>信託銀行・鍵管理ベンダー・システム委託先の統制の不備は利用者財産の保全と可用性に影響。前年度（第2期）に監査を実施し、保証報告書の評価手順の整備が是正途上。</t>
  </si>
  <si>
    <t>労務管理・ガバナンス/関連当事者（労働時間・付議基準・関連当事者取引）（非財務・ガバナンス/労務）</t>
  </si>
  <si>
    <t>人事部・経営企画部（取締役会事務局）</t>
  </si>
  <si>
    <t>低</t>
  </si>
  <si>
    <t>3年</t>
  </si>
  <si>
    <t>第4期（サイクル3年到来）で対象化予定。体制が安定しておりリスク低、資源制約により延期。労働時間の客観的把握は人事部の第一線モニタリング（勤怠システムの客観記録）で代替、次期監査プログラムに36協定遵守・付議基準遵守・関連当事者取引の識別を含める</t>
  </si>
  <si>
    <t>労働時間管理・付議基準・関連当事者取引は体制が安定しリスク低。前回は第1期に実施（3年サイクル）で当期は対象外とし、勤怠システムの客観記録と取締役会事務局のモニタリングを第一線として記録。</t>
  </si>
  <si>
    <t>サンプル暗号資産交換株式会社 内部監査室　年間スケジュール</t>
  </si>
  <si>
    <t>四半期</t>
  </si>
  <si>
    <t>活動</t>
  </si>
  <si>
    <t>第1四半期（2025年4〜6月）</t>
  </si>
  <si>
    <t>前年度（第2期）内部監査の年次報告（監査役会・取締役会）</t>
  </si>
  <si>
    <t>J-SOX 第2期評価の取りまとめ支援と会計監査人との協議</t>
  </si>
  <si>
    <t>第2期分の分別管理監査（外部）への対応状況のレビューと改善提案の引継ぎ</t>
  </si>
  <si>
    <t>前年度指摘（ホワイトリスト変更のワークフロー化・特権ID棚卸の制度化・委託先SOC報告書の評価手順）のフォローアップ①</t>
  </si>
  <si>
    <t>第2四半期（2025年7〜9月）</t>
  </si>
  <si>
    <t>J-SOX 整備状況評価の独立的評価（全社統制・IT全般統制・P201-00）</t>
  </si>
  <si>
    <t>前年度指摘のフォローアップ②（ワークフロー化の導入確認）</t>
  </si>
  <si>
    <t>四半期報告（監査役会）</t>
  </si>
  <si>
    <t>第3四半期（2025年10〜12月）</t>
  </si>
  <si>
    <t>分別管理・カストディ テーマ監査の計画策定・予備調査（11月。規程・RCM・前回結果・データ抽出仕様の入手、往査範囲の確定）と個別監査計画書の承認・実施通知（12月）</t>
  </si>
  <si>
    <t>J-SOX 運用状況評価（期中）の独立的評価</t>
  </si>
  <si>
    <t>前年度指摘のフォローアップ③</t>
  </si>
  <si>
    <t>第4四半期（2026年1〜3月）</t>
  </si>
  <si>
    <t>分別管理・カストディ テーマ監査の本調査（1〜2月。システムリスク・サイバーセキュリティ、AMLのトラベルルール接点、委託先評価を一体実施）</t>
  </si>
  <si>
    <t>AML/取引時確認の監査（2月。取引時確認・疑わしい取引の届出）</t>
  </si>
  <si>
    <t>2026年度 年度監査計画の策定・監査役会との協議</t>
  </si>
  <si>
    <t>期末後（2026年4〜5月）</t>
  </si>
  <si>
    <t>分別管理・カストディ テーマ監査の期末後手続（4月。2〜3月分の追加抽出、期末残高照合、期末時価評価の限定レビュー、分別管理監査対応状況）・講評会・内部監査報告書（5月）</t>
  </si>
  <si>
    <t>J-SOX 期末ロールフォワード評価の独立的評価</t>
  </si>
  <si>
    <t>年次報告（監査役会・取締役会）</t>
  </si>
  <si>
    <t>サンプル暗号資産交換株式会社 内部監査室　資源配分</t>
  </si>
  <si>
    <t>項目</t>
  </si>
  <si>
    <t>人日</t>
  </si>
  <si>
    <t>備考</t>
  </si>
  <si>
    <t>利用者財産の分別管理・カストディのテーマ監査（予備調査・本調査・期末後手続・報告）</t>
  </si>
  <si>
    <t>最重点。期末時価評価の限定レビュー（10人日）と委託先評価（8人日）を内数として含む</t>
  </si>
  <si>
    <t>AML/取引時確認の監査（トラベルルールは分別管理テーマの入出金手続に組み込み、AML本体は第4四半期）</t>
  </si>
  <si>
    <t>システムリスク・サイバーセキュリティの監査（ウォレット/秘密鍵・特権ID・変更管理。分別管理テーマと一体実施）</t>
  </si>
  <si>
    <t>J-SOX 内部統制報告制度：整備・運用状況評価の独立的評価（全社統制・ITGC・P201-00 ほか）</t>
  </si>
  <si>
    <t>一次評価は第二線、内部監査室は独立的評価とレビューを担う</t>
  </si>
  <si>
    <t>分別管理監査（外部の公認会計士）・当局検査・JVCEA照会への対応支援</t>
  </si>
  <si>
    <t>窓口はコンプライアンス部・財務経理部。内部監査室は評価範囲の整理表と実施実績を提供</t>
  </si>
  <si>
    <t>前年度指摘（第2期・3件）のフォローアップ</t>
  </si>
  <si>
    <t>四半期ごと</t>
  </si>
  <si>
    <t>監査役会・取締役会対応、三様監査連絡会、会計監査人・分別管理監査人との情報交換</t>
  </si>
  <si>
    <t>内部通報案件・不正調査への関与</t>
  </si>
  <si>
    <t>品質管理（調書査閲・内部評価）・研修</t>
  </si>
  <si>
    <t>CAAT・ブロックチェーン分析の研修を含む</t>
  </si>
  <si>
    <t>2026年度 年度監査計画の策定・予備調査</t>
  </si>
  <si>
    <t>予備（臨時調査・計画変更への対応）</t>
  </si>
  <si>
    <t>未使用分は翌年度計画へ繰り越さない</t>
  </si>
  <si>
    <t>合計</t>
  </si>
  <si>
    <t>投入可能人日</t>
  </si>
  <si>
    <t>経費予算 4.2百万円（外部専門家への支払・ブロックチェーン照合ツール利用料・外部研修。人件費を除く）</t>
  </si>
  <si>
    <t>残</t>
  </si>
  <si>
    <t>サンプル暗号資産交換株式会社 内部監査室　報告・連携</t>
  </si>
  <si>
    <t>報告先</t>
  </si>
  <si>
    <t>内容</t>
  </si>
  <si>
    <t>時期</t>
  </si>
  <si>
    <t>代表取締役社長</t>
  </si>
  <si>
    <t>個別監査の内部監査報告書、重要事項（利用者財産の保全不足・流出・重大な統制不備・不正の兆候）の即時報告</t>
  </si>
  <si>
    <t>各監査終了時・随時</t>
  </si>
  <si>
    <t>監査役会</t>
  </si>
  <si>
    <t>年度計画の事前協議、四半期の活動報告、内部監査報告書の写し、フォローアップ状況、期限超過の指摘</t>
  </si>
  <si>
    <t>四半期・各監査終了時（直接報告）</t>
  </si>
  <si>
    <t>取締役会</t>
  </si>
  <si>
    <t>年度監査計画、年次活動報告（総括）、重要度「高」の指摘と是正状況</t>
  </si>
  <si>
    <t>年1回（4〜6月）＋重要事項の発生時</t>
  </si>
  <si>
    <t>分別管理統括責任者（CFO）</t>
  </si>
  <si>
    <t>分別管理・カストディに関する発見事項、分別管理監査人との評価範囲の整理表</t>
  </si>
  <si>
    <t>各監査の講評時・分別管理監査の前</t>
  </si>
  <si>
    <t>被監査部門長</t>
  </si>
  <si>
    <t>講評会での事実確認、改善計画の合意、フォローアップ結果</t>
  </si>
  <si>
    <t>各監査の講評時・3か月後・6か月後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</si>
</sst>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color theme="1"/>
      <family val="2"/>
      <scheme val="minor"/>
      <sz val="11"/>
      <name val="Calibri"/>
    </font>
    <font>
      <b/>
      <color rgb="FF1A1A1F"/>
      <sz val="14"/>
      <name val="Yu Gothic"/>
    </font>
    <font>
      <color rgb="FF8A8170"/>
      <sz val="9"/>
      <name val="Yu Gothic"/>
    </font>
    <font>
      <b/>
      <sz val="10"/>
      <name val="Yu Gothic"/>
    </font>
    <font>
      <sz val="10"/>
      <name val="Yu Gothic"/>
    </font>
  </fonts>
  <fills count="3">
    <fill>
      <patternFill patternType="none"/>
    </fill>
    <fill>
      <patternFill patternType="gray125"/>
    </fill>
    <fill>
      <patternFill patternType="solid">
        <fgColor rgb="FFECE4D2"/>
      </patternFill>
    </fill>
  </fills>
  <borders count="2">
    <border>
      <left/>
      <right/>
      <top/>
      <bottom/>
      <diagonal/>
    </border>
    <border>
      <left style="thin">
        <color rgb="FFCFC6B0"/>
      </left>
      <right style="thin">
        <color rgb="FFCFC6B0"/>
      </right>
      <top style="thin">
        <color rgb="FFCFC6B0"/>
      </top>
      <bottom style="thin">
        <color rgb="FFCFC6B0"/>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0" borderId="0" xfId="0" applyFont="1"/>
    <xf numFmtId="0" fontId="3" fillId="2" borderId="1" xfId="0" applyFont="1" applyFill="1" applyBorder="1" applyAlignment="1">
      <alignment vertical="top" wrapText="1"/>
    </xf>
    <xf numFmtId="0" fontId="4" fillId="0" borderId="1" xfId="0" applyFont="1" applyBorder="1" applyAlignment="1">
      <alignment vertical="top" wrapText="1"/>
    </xf>
    <xf numFmtId="2" fontId="4" fillId="0" borderId="1" xfId="0" applyNumberFormat="1" applyFont="1" applyBorder="1" applyAlignment="1">
      <alignment vertical="top" wrapText="1"/>
    </xf>
    <xf numFmtId="164" fontId="0" fillId="0" borderId="0" xfId="0" applyNumberFormat="1"/>
    <xf numFmtId="164" fontId="1" fillId="0" borderId="0" xfId="0" applyNumberFormat="1" applyFont="1"/>
    <xf numFmtId="164" fontId="2" fillId="0" borderId="0" xfId="0" applyNumberFormat="1" applyFont="1"/>
    <xf numFmtId="164" fontId="3" fillId="2" borderId="1" xfId="0" applyNumberFormat="1" applyFont="1" applyFill="1" applyBorder="1" applyAlignment="1">
      <alignment vertical="top" wrapText="1"/>
    </xf>
    <xf numFmtId="164" fontId="4" fillId="0" borderId="1" xfId="0" applyNumberFormat="1" applyFont="1" applyBorder="1" applyAlignment="1">
      <alignment vertical="top" wrapText="1"/>
    </xf>
    <xf numFmtId="0" fontId="3"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pane ySplit="1" topLeftCell="A2" activePane="bottomLeft" state="frozen"/>
      <selection pane="bottomLeft" activeCell="A2" sqref="A2"/>
    </sheetView>
  </sheetViews>
  <sheetFormatPr defaultRowHeight="15" outlineLevelRow="0" outlineLevelCol="0" x14ac:dyDescent="55"/>
  <cols>
    <col min="1" max="1" width="24" customWidth="1"/>
    <col min="2" max="2" width="14" customWidth="1"/>
    <col min="3" max="3" width="72" customWidth="1"/>
  </cols>
  <sheetData>
    <row r="1" ht="22" customHeight="1" spans="1:3" s="1" customFormat="1" x14ac:dyDescent="0.25">
      <c r="A1" s="1" t="s">
        <v>0</v>
      </c>
      <c r="B1" s="1"/>
      <c r="C1" s="1"/>
    </row>
    <row r="2" spans="1:3" s="2" customFormat="1" x14ac:dyDescent="0.25">
      <c r="A2" s="2" t="s">
        <v>1</v>
      </c>
      <c r="B2" s="2"/>
      <c r="C2" s="2"/>
    </row>
    <row r="4" spans="1:3" s="3" customFormat="1" x14ac:dyDescent="0.25">
      <c r="A4" s="4" t="s">
        <v>2</v>
      </c>
      <c r="B4" s="4" t="s">
        <v>3</v>
      </c>
      <c r="C4" s="4" t="s">
        <v>4</v>
      </c>
    </row>
    <row r="5" spans="1:3" x14ac:dyDescent="0.25">
      <c r="A5" s="5" t="s">
        <v>5</v>
      </c>
      <c r="B5" s="6">
        <v>0.3</v>
      </c>
      <c r="C5" s="5" t="s">
        <v>6</v>
      </c>
    </row>
    <row r="6" spans="1:3" x14ac:dyDescent="0.25">
      <c r="A6" s="5" t="s">
        <v>7</v>
      </c>
      <c r="B6" s="6">
        <v>0.25</v>
      </c>
      <c r="C6" s="5" t="s">
        <v>8</v>
      </c>
    </row>
    <row r="7" spans="1:3" x14ac:dyDescent="0.25">
      <c r="A7" s="5" t="s">
        <v>9</v>
      </c>
      <c r="B7" s="6">
        <v>0.15</v>
      </c>
      <c r="C7" s="5" t="s">
        <v>10</v>
      </c>
    </row>
    <row r="8" spans="1:3" x14ac:dyDescent="0.25">
      <c r="A8" s="5" t="s">
        <v>11</v>
      </c>
      <c r="B8" s="6">
        <v>0.2</v>
      </c>
      <c r="C8" s="5" t="s">
        <v>12</v>
      </c>
    </row>
    <row r="9" spans="1:3" x14ac:dyDescent="0.25">
      <c r="A9" s="5" t="s">
        <v>13</v>
      </c>
      <c r="B9" s="6">
        <v>0.1</v>
      </c>
      <c r="C9" s="5" t="s">
        <v>14</v>
      </c>
    </row>
    <row r="11" spans="1:2" x14ac:dyDescent="0.25">
      <c r="A11" s="5" t="s">
        <v>15</v>
      </c>
      <c r="B11" s="5">
        <v>3.8</v>
      </c>
    </row>
    <row r="12" spans="1:2" x14ac:dyDescent="0.25">
      <c r="A12" s="5" t="s">
        <v>16</v>
      </c>
      <c r="B12" s="5">
        <v>2.8</v>
      </c>
    </row>
    <row r="13" spans="1:3" x14ac:dyDescent="0.25">
      <c r="A13" s="5" t="s">
        <v>17</v>
      </c>
      <c r="B13" s="5" t="s">
        <v>18</v>
      </c>
      <c r="C13" s="5"/>
    </row>
  </sheetData>
  <autoFilter ref="A4:C9"/>
  <mergeCells count="3">
    <mergeCell ref="A1:C1"/>
    <mergeCell ref="A2:C2"/>
    <mergeCell ref="B13:C13"/>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
  <sheetViews>
    <sheetView workbookViewId="0">
      <pane ySplit="1" topLeftCell="A2" activePane="bottomLeft" state="frozen"/>
      <selection pane="bottomLeft" activeCell="A2" sqref="A2"/>
    </sheetView>
  </sheetViews>
  <sheetFormatPr defaultRowHeight="15" outlineLevelRow="0" outlineLevelCol="0" x14ac:dyDescent="55"/>
  <cols>
    <col min="1" max="1" width="24" customWidth="1"/>
    <col min="2" max="2" width="20" customWidth="1"/>
    <col min="3" max="3" width="16" customWidth="1"/>
    <col min="4" max="9" width="12" style="7" customWidth="1"/>
    <col min="10" max="11" width="12" customWidth="1"/>
    <col min="12" max="12" width="14" customWidth="1"/>
    <col min="13" max="13" width="12" customWidth="1"/>
    <col min="14" max="14" width="10" customWidth="1"/>
    <col min="15" max="15" width="14" customWidth="1"/>
    <col min="16" max="16" width="12" customWidth="1"/>
    <col min="17" max="17" width="48" customWidth="1"/>
  </cols>
  <sheetData>
    <row r="1" ht="22" customHeight="1" spans="1:17" s="1" customFormat="1" x14ac:dyDescent="0.25">
      <c r="A1" s="8" t="s">
        <v>19</v>
      </c>
      <c r="B1" s="8"/>
      <c r="C1" s="8"/>
      <c r="D1" s="8"/>
      <c r="E1" s="8"/>
      <c r="F1" s="8"/>
      <c r="G1" s="8"/>
      <c r="H1" s="8"/>
      <c r="I1" s="8"/>
      <c r="J1" s="8"/>
      <c r="K1" s="8"/>
      <c r="L1" s="8"/>
      <c r="M1" s="8"/>
      <c r="N1" s="8"/>
      <c r="O1" s="8"/>
      <c r="P1" s="8"/>
      <c r="Q1" s="8"/>
    </row>
    <row r="2" spans="1:17" s="2" customFormat="1" x14ac:dyDescent="0.25">
      <c r="A2" s="9" t="s">
        <v>1</v>
      </c>
      <c r="B2" s="9"/>
      <c r="C2" s="9"/>
      <c r="D2" s="9"/>
      <c r="E2" s="9"/>
      <c r="F2" s="9"/>
      <c r="G2" s="9"/>
      <c r="H2" s="9"/>
      <c r="I2" s="9"/>
      <c r="J2" s="9"/>
      <c r="K2" s="9"/>
      <c r="L2" s="9"/>
      <c r="M2" s="9"/>
      <c r="N2" s="9"/>
      <c r="O2" s="9"/>
      <c r="P2" s="9"/>
      <c r="Q2" s="9"/>
    </row>
    <row r="4" spans="1:17" s="3" customFormat="1" x14ac:dyDescent="0.25">
      <c r="A4" s="4" t="s">
        <v>20</v>
      </c>
      <c r="B4" s="4" t="s">
        <v>21</v>
      </c>
      <c r="C4" s="4" t="s">
        <v>22</v>
      </c>
      <c r="D4" s="10" t="s">
        <v>5</v>
      </c>
      <c r="E4" s="10" t="s">
        <v>7</v>
      </c>
      <c r="F4" s="10" t="s">
        <v>9</v>
      </c>
      <c r="G4" s="10" t="s">
        <v>11</v>
      </c>
      <c r="H4" s="10" t="s">
        <v>13</v>
      </c>
      <c r="I4" s="10" t="s">
        <v>23</v>
      </c>
      <c r="J4" s="4" t="s">
        <v>24</v>
      </c>
      <c r="K4" s="4" t="s">
        <v>25</v>
      </c>
      <c r="L4" s="4" t="s">
        <v>26</v>
      </c>
      <c r="M4" s="4" t="s">
        <v>27</v>
      </c>
      <c r="N4" s="4" t="s">
        <v>28</v>
      </c>
      <c r="O4" s="4" t="s">
        <v>29</v>
      </c>
      <c r="P4" s="4" t="s">
        <v>30</v>
      </c>
      <c r="Q4" s="4" t="s">
        <v>31</v>
      </c>
    </row>
    <row r="5" spans="1:17" x14ac:dyDescent="0.25">
      <c r="A5" s="5" t="s">
        <v>32</v>
      </c>
      <c r="B5" s="5" t="s">
        <v>33</v>
      </c>
      <c r="C5" s="5" t="s">
        <v>34</v>
      </c>
      <c r="D5" s="11">
        <v>5</v>
      </c>
      <c r="E5" s="11">
        <v>5</v>
      </c>
      <c r="F5" s="11">
        <v>4</v>
      </c>
      <c r="G5" s="11">
        <v>3</v>
      </c>
      <c r="H5" s="11">
        <v>4</v>
      </c>
      <c r="I5" s="11">
        <f>IF(COUNT(D5:H5)=0,"",ROUND(SUMPRODUCT(D5:H5,'リスク評価モデル'!$B$5:$B$9),1))</f>
        <v>4.4</v>
      </c>
      <c r="J5" s="5" t="str">
        <f>IF(I5="","",IF(I5&gt;='リスク評価モデル'!$B$11,"高",IF(I5&gt;='リスク評価モデル'!$B$12,"中","低")))</f>
        <v>高</v>
      </c>
      <c r="K5" s="5" t="s">
        <v>35</v>
      </c>
      <c r="L5" s="5" t="s">
        <v>36</v>
      </c>
      <c r="M5" s="5" t="s">
        <v>37</v>
      </c>
      <c r="N5" s="5" t="s">
        <v>38</v>
      </c>
      <c r="O5" s="5" t="s">
        <v>39</v>
      </c>
      <c r="P5" s="5">
        <v>40</v>
      </c>
      <c r="Q5" s="5" t="s">
        <v>40</v>
      </c>
    </row>
    <row r="6" spans="1:17" x14ac:dyDescent="0.25">
      <c r="A6" s="5" t="s">
        <v>41</v>
      </c>
      <c r="B6" s="5" t="s">
        <v>42</v>
      </c>
      <c r="C6" s="5" t="s">
        <v>43</v>
      </c>
      <c r="D6" s="11">
        <v>4</v>
      </c>
      <c r="E6" s="11">
        <v>5</v>
      </c>
      <c r="F6" s="11">
        <v>2</v>
      </c>
      <c r="G6" s="11">
        <v>4</v>
      </c>
      <c r="H6" s="11">
        <v>5</v>
      </c>
      <c r="I6" s="11">
        <f>IF(COUNT(D6:H6)=0,"",ROUND(SUMPRODUCT(D6:H6,'リスク評価モデル'!$B$5:$B$9),1))</f>
        <v>4.1</v>
      </c>
      <c r="J6" s="5" t="str">
        <f>IF(I6="","",IF(I6&gt;='リスク評価モデル'!$B$11,"高",IF(I6&gt;='リスク評価モデル'!$B$12,"中","低")))</f>
        <v>高</v>
      </c>
      <c r="K6" s="5" t="s">
        <v>35</v>
      </c>
      <c r="L6" s="5" t="s">
        <v>44</v>
      </c>
      <c r="M6" s="5" t="s">
        <v>37</v>
      </c>
      <c r="N6" s="5" t="s">
        <v>38</v>
      </c>
      <c r="O6" s="5" t="s">
        <v>45</v>
      </c>
      <c r="P6" s="5">
        <v>18</v>
      </c>
      <c r="Q6" s="5" t="s">
        <v>46</v>
      </c>
    </row>
    <row r="7" spans="1:17" x14ac:dyDescent="0.25">
      <c r="A7" s="5" t="s">
        <v>47</v>
      </c>
      <c r="B7" s="5" t="s">
        <v>48</v>
      </c>
      <c r="C7" s="5" t="s">
        <v>49</v>
      </c>
      <c r="D7" s="11">
        <v>5</v>
      </c>
      <c r="E7" s="11">
        <v>4</v>
      </c>
      <c r="F7" s="11">
        <v>3</v>
      </c>
      <c r="G7" s="11">
        <v>3</v>
      </c>
      <c r="H7" s="11">
        <v>4</v>
      </c>
      <c r="I7" s="11">
        <f>IF(COUNT(D7:H7)=0,"",ROUND(SUMPRODUCT(D7:H7,'リスク評価モデル'!$B$5:$B$9),1))</f>
        <v>4</v>
      </c>
      <c r="J7" s="5" t="str">
        <f>IF(I7="","",IF(I7&gt;='リスク評価モデル'!$B$11,"高",IF(I7&gt;='リスク評価モデル'!$B$12,"中","低")))</f>
        <v>高</v>
      </c>
      <c r="K7" s="5" t="s">
        <v>35</v>
      </c>
      <c r="L7" s="5" t="s">
        <v>50</v>
      </c>
      <c r="M7" s="5" t="s">
        <v>37</v>
      </c>
      <c r="N7" s="5" t="s">
        <v>38</v>
      </c>
      <c r="O7" s="5" t="s">
        <v>51</v>
      </c>
      <c r="P7" s="5">
        <v>20</v>
      </c>
      <c r="Q7" s="5" t="s">
        <v>52</v>
      </c>
    </row>
    <row r="8" spans="1:17" x14ac:dyDescent="0.25">
      <c r="A8" s="5" t="s">
        <v>53</v>
      </c>
      <c r="B8" s="5" t="s">
        <v>54</v>
      </c>
      <c r="C8" s="5" t="s">
        <v>55</v>
      </c>
      <c r="D8" s="11">
        <v>2</v>
      </c>
      <c r="E8" s="11">
        <v>3</v>
      </c>
      <c r="F8" s="11">
        <v>5</v>
      </c>
      <c r="G8" s="11">
        <v>4</v>
      </c>
      <c r="H8" s="11">
        <v>2</v>
      </c>
      <c r="I8" s="11">
        <f>IF(COUNT(D8:H8)=0,"",ROUND(SUMPRODUCT(D8:H8,'リスク評価モデル'!$B$5:$B$9),1))</f>
        <v>3.1</v>
      </c>
      <c r="J8" s="5" t="str">
        <f>IF(I8="","",IF(I8&gt;='リスク評価モデル'!$B$11,"高",IF(I8&gt;='リスク評価モデル'!$B$12,"中","低")))</f>
        <v>中</v>
      </c>
      <c r="K8" s="5" t="s">
        <v>56</v>
      </c>
      <c r="L8" s="5" t="s">
        <v>57</v>
      </c>
      <c r="M8" s="5" t="s">
        <v>58</v>
      </c>
      <c r="N8" s="5" t="s">
        <v>59</v>
      </c>
      <c r="O8" s="5" t="s">
        <v>60</v>
      </c>
      <c r="P8" s="5">
        <v>12</v>
      </c>
      <c r="Q8" s="5" t="s">
        <v>61</v>
      </c>
    </row>
    <row r="9" spans="1:17" x14ac:dyDescent="0.25">
      <c r="A9" s="5" t="s">
        <v>62</v>
      </c>
      <c r="B9" s="5" t="s">
        <v>63</v>
      </c>
      <c r="C9" s="5" t="s">
        <v>43</v>
      </c>
      <c r="D9" s="11">
        <v>2</v>
      </c>
      <c r="E9" s="11">
        <v>4</v>
      </c>
      <c r="F9" s="11">
        <v>2</v>
      </c>
      <c r="G9" s="11">
        <v>4</v>
      </c>
      <c r="H9" s="11">
        <v>2</v>
      </c>
      <c r="I9" s="11">
        <f>IF(COUNT(D9:H9)=0,"",ROUND(SUMPRODUCT(D9:H9,'リスク評価モデル'!$B$5:$B$9),1))</f>
        <v>2.9</v>
      </c>
      <c r="J9" s="5" t="str">
        <f>IF(I9="","",IF(I9&gt;='リスク評価モデル'!$B$11,"高",IF(I9&gt;='リスク評価モデル'!$B$12,"中","低")))</f>
        <v>中</v>
      </c>
      <c r="K9" s="5" t="s">
        <v>56</v>
      </c>
      <c r="L9" s="5" t="s">
        <v>57</v>
      </c>
      <c r="M9" s="5" t="s">
        <v>58</v>
      </c>
      <c r="N9" s="5" t="s">
        <v>59</v>
      </c>
      <c r="O9" s="5" t="s">
        <v>64</v>
      </c>
      <c r="P9" s="5">
        <v>8</v>
      </c>
      <c r="Q9" s="5" t="s">
        <v>65</v>
      </c>
    </row>
    <row r="10" spans="1:17" x14ac:dyDescent="0.25">
      <c r="A10" s="5" t="s">
        <v>66</v>
      </c>
      <c r="B10" s="5" t="s">
        <v>67</v>
      </c>
      <c r="C10" s="5" t="s">
        <v>68</v>
      </c>
      <c r="D10" s="11">
        <v>3</v>
      </c>
      <c r="E10" s="11">
        <v>3</v>
      </c>
      <c r="F10" s="11">
        <v>5</v>
      </c>
      <c r="G10" s="11">
        <v>3</v>
      </c>
      <c r="H10" s="11">
        <v>3</v>
      </c>
      <c r="I10" s="11">
        <f>IF(COUNT(D10:H10)=0,"",ROUND(SUMPRODUCT(D10:H10,'リスク評価モデル'!$B$5:$B$9),1))</f>
        <v>3.3</v>
      </c>
      <c r="J10" s="5" t="str">
        <f>IF(I10="","",IF(I10&gt;='リスク評価モデル'!$B$11,"高",IF(I10&gt;='リスク評価モデル'!$B$12,"中","低")))</f>
        <v>中</v>
      </c>
      <c r="K10" s="5" t="s">
        <v>56</v>
      </c>
      <c r="L10" s="5" t="s">
        <v>69</v>
      </c>
      <c r="M10" s="5" t="s">
        <v>37</v>
      </c>
      <c r="N10" s="5" t="s">
        <v>38</v>
      </c>
      <c r="O10" s="5" t="s">
        <v>70</v>
      </c>
      <c r="P10" s="5">
        <v>10</v>
      </c>
      <c r="Q10" s="5" t="s">
        <v>71</v>
      </c>
    </row>
    <row r="11" spans="1:17" x14ac:dyDescent="0.25">
      <c r="A11" s="5" t="s">
        <v>72</v>
      </c>
      <c r="B11" s="5" t="s">
        <v>73</v>
      </c>
      <c r="C11" s="5" t="s">
        <v>55</v>
      </c>
      <c r="D11" s="11">
        <v>4</v>
      </c>
      <c r="E11" s="11">
        <v>3</v>
      </c>
      <c r="F11" s="11">
        <v>2</v>
      </c>
      <c r="G11" s="11">
        <v>3</v>
      </c>
      <c r="H11" s="11">
        <v>3</v>
      </c>
      <c r="I11" s="11">
        <f>IF(COUNT(D11:H11)=0,"",ROUND(SUMPRODUCT(D11:H11,'リスク評価モデル'!$B$5:$B$9),1))</f>
        <v>3.2</v>
      </c>
      <c r="J11" s="5" t="str">
        <f>IF(I11="","",IF(I11&gt;='リスク評価モデル'!$B$11,"高",IF(I11&gt;='リスク評価モデル'!$B$12,"中","低")))</f>
        <v>中</v>
      </c>
      <c r="K11" s="5" t="s">
        <v>56</v>
      </c>
      <c r="L11" s="5" t="s">
        <v>36</v>
      </c>
      <c r="M11" s="5" t="s">
        <v>37</v>
      </c>
      <c r="N11" s="5" t="s">
        <v>38</v>
      </c>
      <c r="O11" s="5" t="s">
        <v>74</v>
      </c>
      <c r="P11" s="5">
        <v>8</v>
      </c>
      <c r="Q11" s="5" t="s">
        <v>75</v>
      </c>
    </row>
    <row r="12" spans="1:17" x14ac:dyDescent="0.25">
      <c r="A12" s="5" t="s">
        <v>76</v>
      </c>
      <c r="B12" s="5" t="s">
        <v>77</v>
      </c>
      <c r="C12" s="5" t="s">
        <v>55</v>
      </c>
      <c r="D12" s="11">
        <v>1</v>
      </c>
      <c r="E12" s="11">
        <v>2</v>
      </c>
      <c r="F12" s="11">
        <v>2</v>
      </c>
      <c r="G12" s="11">
        <v>4</v>
      </c>
      <c r="H12" s="11">
        <v>1</v>
      </c>
      <c r="I12" s="11">
        <f>IF(COUNT(D12:H12)=0,"",ROUND(SUMPRODUCT(D12:H12,'リスク評価モデル'!$B$5:$B$9),1))</f>
        <v>2</v>
      </c>
      <c r="J12" s="5" t="str">
        <f>IF(I12="","",IF(I12&gt;='リスク評価モデル'!$B$11,"高",IF(I12&gt;='リスク評価モデル'!$B$12,"中","低")))</f>
        <v>低</v>
      </c>
      <c r="K12" s="5" t="s">
        <v>78</v>
      </c>
      <c r="L12" s="5" t="s">
        <v>57</v>
      </c>
      <c r="M12" s="5" t="s">
        <v>79</v>
      </c>
      <c r="N12" s="5" t="s">
        <v>59</v>
      </c>
      <c r="O12" s="5" t="s">
        <v>80</v>
      </c>
      <c r="P12" s="5">
        <v>6</v>
      </c>
      <c r="Q12" s="5" t="s">
        <v>81</v>
      </c>
    </row>
  </sheetData>
  <autoFilter ref="A4:Q12"/>
  <mergeCells count="2">
    <mergeCell ref="A1:Q1"/>
    <mergeCell ref="A2:Q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pane ySplit="1" topLeftCell="A2" activePane="bottomLeft" state="frozen"/>
      <selection pane="bottomLeft" activeCell="A2" sqref="A2"/>
    </sheetView>
  </sheetViews>
  <sheetFormatPr defaultRowHeight="15" outlineLevelRow="0" outlineLevelCol="0" x14ac:dyDescent="55"/>
  <cols>
    <col min="1" max="1" width="18" customWidth="1"/>
    <col min="2" max="2" width="92" customWidth="1"/>
  </cols>
  <sheetData>
    <row r="1" ht="22" customHeight="1" spans="1:2" s="1" customFormat="1" x14ac:dyDescent="0.25">
      <c r="A1" s="1" t="s">
        <v>82</v>
      </c>
      <c r="B1" s="1"/>
    </row>
    <row r="2" spans="1:2" s="2" customFormat="1" x14ac:dyDescent="0.25">
      <c r="A2" s="2" t="s">
        <v>1</v>
      </c>
      <c r="B2" s="2"/>
    </row>
    <row r="4" spans="1:2" s="3" customFormat="1" x14ac:dyDescent="0.25">
      <c r="A4" s="4" t="s">
        <v>83</v>
      </c>
      <c r="B4" s="4" t="s">
        <v>84</v>
      </c>
    </row>
    <row r="5" spans="1:2" x14ac:dyDescent="0.25">
      <c r="A5" s="5" t="s">
        <v>85</v>
      </c>
      <c r="B5" s="5" t="s">
        <v>86</v>
      </c>
    </row>
    <row r="6" spans="1:2" x14ac:dyDescent="0.25">
      <c r="A6" s="5" t="s">
        <v>85</v>
      </c>
      <c r="B6" s="5" t="s">
        <v>87</v>
      </c>
    </row>
    <row r="7" spans="1:2" x14ac:dyDescent="0.25">
      <c r="A7" s="5" t="s">
        <v>85</v>
      </c>
      <c r="B7" s="5" t="s">
        <v>88</v>
      </c>
    </row>
    <row r="8" spans="1:2" x14ac:dyDescent="0.25">
      <c r="A8" s="5" t="s">
        <v>85</v>
      </c>
      <c r="B8" s="5" t="s">
        <v>89</v>
      </c>
    </row>
    <row r="9" spans="1:2" x14ac:dyDescent="0.25">
      <c r="A9" s="5" t="s">
        <v>90</v>
      </c>
      <c r="B9" s="5" t="s">
        <v>91</v>
      </c>
    </row>
    <row r="10" spans="1:2" x14ac:dyDescent="0.25">
      <c r="A10" s="5" t="s">
        <v>90</v>
      </c>
      <c r="B10" s="5" t="s">
        <v>92</v>
      </c>
    </row>
    <row r="11" spans="1:2" x14ac:dyDescent="0.25">
      <c r="A11" s="5" t="s">
        <v>90</v>
      </c>
      <c r="B11" s="5" t="s">
        <v>93</v>
      </c>
    </row>
    <row r="12" spans="1:2" x14ac:dyDescent="0.25">
      <c r="A12" s="5" t="s">
        <v>94</v>
      </c>
      <c r="B12" s="5" t="s">
        <v>95</v>
      </c>
    </row>
    <row r="13" spans="1:2" x14ac:dyDescent="0.25">
      <c r="A13" s="5" t="s">
        <v>94</v>
      </c>
      <c r="B13" s="5" t="s">
        <v>96</v>
      </c>
    </row>
    <row r="14" spans="1:2" x14ac:dyDescent="0.25">
      <c r="A14" s="5" t="s">
        <v>94</v>
      </c>
      <c r="B14" s="5" t="s">
        <v>97</v>
      </c>
    </row>
    <row r="15" spans="1:2" x14ac:dyDescent="0.25">
      <c r="A15" s="5" t="s">
        <v>94</v>
      </c>
      <c r="B15" s="5" t="s">
        <v>93</v>
      </c>
    </row>
    <row r="16" spans="1:2" x14ac:dyDescent="0.25">
      <c r="A16" s="5" t="s">
        <v>98</v>
      </c>
      <c r="B16" s="5" t="s">
        <v>99</v>
      </c>
    </row>
    <row r="17" spans="1:2" x14ac:dyDescent="0.25">
      <c r="A17" s="5" t="s">
        <v>98</v>
      </c>
      <c r="B17" s="5" t="s">
        <v>100</v>
      </c>
    </row>
    <row r="18" spans="1:2" x14ac:dyDescent="0.25">
      <c r="A18" s="5" t="s">
        <v>98</v>
      </c>
      <c r="B18" s="5" t="s">
        <v>101</v>
      </c>
    </row>
    <row r="19" spans="1:2" x14ac:dyDescent="0.25">
      <c r="A19" s="5" t="s">
        <v>98</v>
      </c>
      <c r="B19" s="5" t="s">
        <v>93</v>
      </c>
    </row>
    <row r="20" spans="1:2" x14ac:dyDescent="0.25">
      <c r="A20" s="5" t="s">
        <v>102</v>
      </c>
      <c r="B20" s="5" t="s">
        <v>103</v>
      </c>
    </row>
    <row r="21" spans="1:2" x14ac:dyDescent="0.25">
      <c r="A21" s="5" t="s">
        <v>102</v>
      </c>
      <c r="B21" s="5" t="s">
        <v>104</v>
      </c>
    </row>
    <row r="22" spans="1:2" x14ac:dyDescent="0.25">
      <c r="A22" s="5" t="s">
        <v>102</v>
      </c>
      <c r="B22" s="5" t="s">
        <v>105</v>
      </c>
    </row>
  </sheetData>
  <autoFilter ref="A4:B22"/>
  <mergeCells count="2">
    <mergeCell ref="A1:B1"/>
    <mergeCell ref="A2:B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pane ySplit="1" topLeftCell="A2" activePane="bottomLeft" state="frozen"/>
      <selection pane="bottomLeft" activeCell="A2" sqref="A2"/>
    </sheetView>
  </sheetViews>
  <sheetFormatPr defaultRowHeight="15" outlineLevelRow="0" outlineLevelCol="0" x14ac:dyDescent="55"/>
  <cols>
    <col min="1" max="1" width="50" customWidth="1"/>
    <col min="2" max="2" width="16" customWidth="1"/>
    <col min="3" max="3" width="44" customWidth="1"/>
  </cols>
  <sheetData>
    <row r="1" ht="22" customHeight="1" spans="1:3" s="1" customFormat="1" x14ac:dyDescent="0.25">
      <c r="A1" s="1" t="s">
        <v>106</v>
      </c>
      <c r="B1" s="1"/>
      <c r="C1" s="1"/>
    </row>
    <row r="2" spans="1:3" s="2" customFormat="1" x14ac:dyDescent="0.25">
      <c r="A2" s="2" t="s">
        <v>1</v>
      </c>
      <c r="B2" s="2"/>
      <c r="C2" s="2"/>
    </row>
    <row r="4" spans="1:3" s="3" customFormat="1" x14ac:dyDescent="0.25">
      <c r="A4" s="4" t="s">
        <v>107</v>
      </c>
      <c r="B4" s="4" t="s">
        <v>108</v>
      </c>
      <c r="C4" s="4" t="s">
        <v>109</v>
      </c>
    </row>
    <row r="5" spans="1:3" x14ac:dyDescent="0.25">
      <c r="A5" s="5" t="s">
        <v>110</v>
      </c>
      <c r="B5" s="5">
        <v>40</v>
      </c>
      <c r="C5" s="5" t="s">
        <v>111</v>
      </c>
    </row>
    <row r="6" spans="1:3" x14ac:dyDescent="0.25">
      <c r="A6" s="5" t="s">
        <v>112</v>
      </c>
      <c r="B6" s="5">
        <v>18</v>
      </c>
      <c r="C6" s="5" t="s">
        <v>59</v>
      </c>
    </row>
    <row r="7" spans="1:3" x14ac:dyDescent="0.25">
      <c r="A7" s="5" t="s">
        <v>113</v>
      </c>
      <c r="B7" s="5">
        <v>20</v>
      </c>
      <c r="C7" s="5" t="s">
        <v>59</v>
      </c>
    </row>
    <row r="8" spans="1:3" x14ac:dyDescent="0.25">
      <c r="A8" s="5" t="s">
        <v>114</v>
      </c>
      <c r="B8" s="5">
        <v>100</v>
      </c>
      <c r="C8" s="5" t="s">
        <v>115</v>
      </c>
    </row>
    <row r="9" spans="1:3" x14ac:dyDescent="0.25">
      <c r="A9" s="5" t="s">
        <v>116</v>
      </c>
      <c r="B9" s="5">
        <v>24</v>
      </c>
      <c r="C9" s="5" t="s">
        <v>117</v>
      </c>
    </row>
    <row r="10" spans="1:3" x14ac:dyDescent="0.25">
      <c r="A10" s="5" t="s">
        <v>118</v>
      </c>
      <c r="B10" s="5">
        <v>16</v>
      </c>
      <c r="C10" s="5" t="s">
        <v>119</v>
      </c>
    </row>
    <row r="11" spans="1:3" x14ac:dyDescent="0.25">
      <c r="A11" s="5" t="s">
        <v>120</v>
      </c>
      <c r="B11" s="5">
        <v>30</v>
      </c>
      <c r="C11" s="5" t="s">
        <v>59</v>
      </c>
    </row>
    <row r="12" spans="1:3" x14ac:dyDescent="0.25">
      <c r="A12" s="5" t="s">
        <v>121</v>
      </c>
      <c r="B12" s="5">
        <v>20</v>
      </c>
      <c r="C12" s="5" t="s">
        <v>59</v>
      </c>
    </row>
    <row r="13" spans="1:3" x14ac:dyDescent="0.25">
      <c r="A13" s="5" t="s">
        <v>122</v>
      </c>
      <c r="B13" s="5">
        <v>42</v>
      </c>
      <c r="C13" s="5" t="s">
        <v>123</v>
      </c>
    </row>
    <row r="14" spans="1:3" x14ac:dyDescent="0.25">
      <c r="A14" s="5" t="s">
        <v>124</v>
      </c>
      <c r="B14" s="5">
        <v>20</v>
      </c>
      <c r="C14" s="5" t="s">
        <v>59</v>
      </c>
    </row>
    <row r="15" spans="1:3" x14ac:dyDescent="0.25">
      <c r="A15" s="5" t="s">
        <v>125</v>
      </c>
      <c r="B15" s="5">
        <v>70</v>
      </c>
      <c r="C15" s="5" t="s">
        <v>126</v>
      </c>
    </row>
    <row r="16" spans="1:3" s="3" customFormat="1" x14ac:dyDescent="0.25">
      <c r="A16" s="12" t="s">
        <v>127</v>
      </c>
      <c r="B16" s="12">
        <f>SUM(B5:B15)</f>
        <v>400</v>
      </c>
      <c r="C16" s="12" t="s">
        <v>59</v>
      </c>
    </row>
    <row r="17" spans="1:3" x14ac:dyDescent="0.25">
      <c r="A17" s="5" t="s">
        <v>128</v>
      </c>
      <c r="B17" s="5">
        <v>400</v>
      </c>
      <c r="C17" s="5" t="s">
        <v>129</v>
      </c>
    </row>
    <row r="18" spans="1:3" s="3" customFormat="1" x14ac:dyDescent="0.25">
      <c r="A18" s="12" t="s">
        <v>130</v>
      </c>
      <c r="B18" s="12">
        <f>B17-B16</f>
        <v>0</v>
      </c>
      <c r="C18" s="12" t="s">
        <v>59</v>
      </c>
    </row>
  </sheetData>
  <autoFilter ref="A4:C15"/>
  <mergeCells count="2">
    <mergeCell ref="A1:C1"/>
    <mergeCell ref="A2:C2"/>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activeCell="A2" sqref="A2"/>
    </sheetView>
  </sheetViews>
  <sheetFormatPr defaultRowHeight="15" outlineLevelRow="0" outlineLevelCol="0" x14ac:dyDescent="55"/>
  <cols>
    <col min="1" max="1" width="28" customWidth="1"/>
    <col min="2" max="2" width="54" customWidth="1"/>
    <col min="3" max="3" width="28" customWidth="1"/>
  </cols>
  <sheetData>
    <row r="1" ht="22" customHeight="1" spans="1:3" s="1" customFormat="1" x14ac:dyDescent="0.25">
      <c r="A1" s="1" t="s">
        <v>131</v>
      </c>
      <c r="B1" s="1"/>
      <c r="C1" s="1"/>
    </row>
    <row r="2" spans="1:3" s="2" customFormat="1" x14ac:dyDescent="0.25">
      <c r="A2" s="2" t="s">
        <v>1</v>
      </c>
      <c r="B2" s="2"/>
      <c r="C2" s="2"/>
    </row>
    <row r="4" spans="1:3" s="3" customFormat="1" x14ac:dyDescent="0.25">
      <c r="A4" s="4" t="s">
        <v>132</v>
      </c>
      <c r="B4" s="4" t="s">
        <v>133</v>
      </c>
      <c r="C4" s="4" t="s">
        <v>134</v>
      </c>
    </row>
    <row r="5" spans="1:3" x14ac:dyDescent="0.25">
      <c r="A5" s="5" t="s">
        <v>135</v>
      </c>
      <c r="B5" s="5" t="s">
        <v>136</v>
      </c>
      <c r="C5" s="5" t="s">
        <v>137</v>
      </c>
    </row>
    <row r="6" spans="1:3" x14ac:dyDescent="0.25">
      <c r="A6" s="5" t="s">
        <v>138</v>
      </c>
      <c r="B6" s="5" t="s">
        <v>139</v>
      </c>
      <c r="C6" s="5" t="s">
        <v>140</v>
      </c>
    </row>
    <row r="7" spans="1:3" x14ac:dyDescent="0.25">
      <c r="A7" s="5" t="s">
        <v>141</v>
      </c>
      <c r="B7" s="5" t="s">
        <v>142</v>
      </c>
      <c r="C7" s="5" t="s">
        <v>143</v>
      </c>
    </row>
    <row r="8" spans="1:3" x14ac:dyDescent="0.25">
      <c r="A8" s="5" t="s">
        <v>144</v>
      </c>
      <c r="B8" s="5" t="s">
        <v>145</v>
      </c>
      <c r="C8" s="5" t="s">
        <v>146</v>
      </c>
    </row>
    <row r="9" spans="1:3" x14ac:dyDescent="0.25">
      <c r="A9" s="5" t="s">
        <v>147</v>
      </c>
      <c r="B9" s="5" t="s">
        <v>148</v>
      </c>
      <c r="C9" s="5" t="s">
        <v>149</v>
      </c>
    </row>
  </sheetData>
  <autoFilter ref="A4:C9"/>
  <mergeCells count="2">
    <mergeCell ref="A1:C1"/>
    <mergeCell ref="A2:C2"/>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リスク評価モデル</vt:lpstr>
      <vt:lpstr>監査ユニバース</vt:lpstr>
      <vt:lpstr>年間スケジュール</vt:lpstr>
      <vt:lpstr>資源配分</vt:lpstr>
      <vt:lpstr>報告・連携</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BENTO — 会計士 × AI</dc:creator>
  <dc:title/>
  <dc:subject/>
  <dc:description/>
  <cp:keywords/>
  <cp:category/>
  <cp:lastModifiedBy>Unknown</cp:lastModifiedBy>
  <dcterms:created xsi:type="dcterms:W3CDTF">2026-09-21T02:00:04Z</dcterms:created>
  <dcterms:modified xsi:type="dcterms:W3CDTF">2026-09-21T02:00:04Z</dcterms:modified>
</cp:coreProperties>
</file>