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制度診断" state="visible" r:id="rId4"/>
    <sheet sheetId="2" name="経費明細" state="visible" r:id="rId5"/>
    <sheet sheetId="3" name="資金繰り" state="visible" r:id="rId6"/>
    <sheet sheetId="4" name="必要書類チェック" state="visible" r:id="rId7"/>
    <sheet sheetId="5" name="スケジュール" state="visible" r:id="rId8"/>
    <sheet sheetId="6" name="事業計画" state="visible" r:id="rId9"/>
  </sheets>
  <calcPr calcId="171027"/>
</workbook>
</file>

<file path=xl/sharedStrings.xml><?xml version="1.0" encoding="utf-8"?>
<sst xmlns="http://schemas.openxmlformats.org/spreadsheetml/2006/main" count="386" uniqueCount="286">
  <si>
    <t>サンプル・ものづくり株式会社　制度診断</t>
  </si>
  <si>
    <t>作成者：____________　査閲者：____________　作成日：______／__／__　［補助金・助成金 申請支援］</t>
  </si>
  <si>
    <t>制度名</t>
  </si>
  <si>
    <t>区分</t>
  </si>
  <si>
    <t>所管</t>
  </si>
  <si>
    <t>上限額</t>
  </si>
  <si>
    <t>補助率</t>
  </si>
  <si>
    <t>主な要件</t>
  </si>
  <si>
    <t>対象経費</t>
  </si>
  <si>
    <t>加点</t>
  </si>
  <si>
    <t>採択ポイント</t>
  </si>
  <si>
    <t>該当性</t>
  </si>
  <si>
    <t>申請可否</t>
  </si>
  <si>
    <t>ものづくり補助金（省力化投資枠・革新的サービス開発枠など）</t>
  </si>
  <si>
    <t>補助金</t>
  </si>
  <si>
    <t>中小企業庁（経済産業省）</t>
  </si>
  <si>
    <t>1,300万円</t>
  </si>
  <si>
    <t>2/3以内</t>
  </si>
  <si>
    <t>従業員300名以下の中小企業。認定支援機関による事業計画確認書が必須。</t>
  </si>
  <si>
    <t>機械装置費（単価50万円以上）・システム構築費・研修費</t>
  </si>
  <si>
    <t>賃上げ表明書・経営革新計画の承認・融資予定の有無</t>
  </si>
  <si>
    <t>交付決定前の発注厳禁。事業計画は5年計画で数値目標明記。</t>
  </si>
  <si>
    <t>高</t>
  </si>
  <si>
    <t>申請推奨</t>
  </si>
  <si>
    <t>小規模事業者持続化補助金</t>
  </si>
  <si>
    <t>日本商工会議所・商工会</t>
  </si>
  <si>
    <t>250万円</t>
  </si>
  <si>
    <t>従業員20名以下（商業・サービス業）。商工会との支援が必須。</t>
  </si>
  <si>
    <t>展示会出展費・広告費・設備投資</t>
  </si>
  <si>
    <t>事業承継・賃上げ計画</t>
  </si>
  <si>
    <t>商工会への事前相談が必須。採択率が比較的高い。</t>
  </si>
  <si>
    <t>中</t>
  </si>
  <si>
    <t>検討</t>
  </si>
  <si>
    <t>IT導入補助金</t>
  </si>
  <si>
    <t>中小企業庁</t>
  </si>
  <si>
    <t>450万円</t>
  </si>
  <si>
    <t>1/2以内</t>
  </si>
  <si>
    <t>従業員数による。認定IT導入支援事業者との契約が必須。</t>
  </si>
  <si>
    <t>ソフトウェア購入費・ハードウェア・導入サポート費</t>
  </si>
  <si>
    <t>セキュリティ対策・複数システム統合</t>
  </si>
  <si>
    <t>認定ベンダーとの事前調整が必須。交付決定後4ヶ月以内の実装。</t>
  </si>
  <si>
    <t>キャリアアップ助成金</t>
  </si>
  <si>
    <t>助成金</t>
  </si>
  <si>
    <t>厚生労働省</t>
  </si>
  <si>
    <t>1人あたり57万円～80万円</t>
  </si>
  <si>
    <t>定額制</t>
  </si>
  <si>
    <t>6ヶ月以上の雇用保険加入企業。正社員化実績が必須。</t>
  </si>
  <si>
    <t>正社員化に伴う給与増</t>
  </si>
  <si>
    <t>複数人の正社員化・賃金規程の整備</t>
  </si>
  <si>
    <t>ハローワーク相談が必須。6ヶ月前から計画書提出。</t>
  </si>
  <si>
    <t>業務改善助成金</t>
  </si>
  <si>
    <t>600万円</t>
  </si>
  <si>
    <t>3/4以内</t>
  </si>
  <si>
    <t>生産性向上計画の策定と報告が必須。</t>
  </si>
  <si>
    <t>機械装置・システム導入・労働者研修</t>
  </si>
  <si>
    <t>20%以上の時間短縮目標</t>
  </si>
  <si>
    <t>都道府県労働局に事前相談。複数経費の組み合わせが採択のポイント。</t>
  </si>
  <si>
    <t>人材開発支援助成金</t>
  </si>
  <si>
    <t>訓練時間に応じた定額制</t>
  </si>
  <si>
    <t>雇用保険加入企業。被保険者1年以上が要件。</t>
  </si>
  <si>
    <t>企業内訓練・職業訓練所受講料</t>
  </si>
  <si>
    <t>資格取得成功・訓練修了後の配置転換</t>
  </si>
  <si>
    <t>訓練計画書の提出が事前認定に必須。</t>
  </si>
  <si>
    <t>雇用調整助成金</t>
  </si>
  <si>
    <t>1人あたり休業手当の一部</t>
  </si>
  <si>
    <t>中小企業2/3</t>
  </si>
  <si>
    <t>売上高30%以上減少など経営困難要件が必須。</t>
  </si>
  <si>
    <t>休業手当</t>
  </si>
  <si>
    <t>訓練の実施</t>
  </si>
  <si>
    <t>現在のサンプル企業は対象外の可能性が高い。</t>
  </si>
  <si>
    <t>低</t>
  </si>
  <si>
    <t>見送り</t>
  </si>
  <si>
    <t>事業承継・引継ぎ補助金</t>
  </si>
  <si>
    <t>800万円～1,200万円</t>
  </si>
  <si>
    <t>事業承継予定企業。事業承継計画書と金融機関確認が必須。</t>
  </si>
  <si>
    <t>設備投資・人材採用・研修</t>
  </si>
  <si>
    <t>複数事業の承継・新事業展開</t>
  </si>
  <si>
    <t>事業承継予定がない場合は対象外。</t>
  </si>
  <si>
    <t>省力化投資補助金</t>
  </si>
  <si>
    <t>1,000万円～5,000万円</t>
  </si>
  <si>
    <t>1/2以内～2/3以内</t>
  </si>
  <si>
    <t>投資による労働生産性向上を数値で示すこと。</t>
  </si>
  <si>
    <t>機械装置・システム・ソフトウェア</t>
  </si>
  <si>
    <t>大幅な省力化（労働時間30%以上削減）</t>
  </si>
  <si>
    <t>最新制度で毎年更新。ものづくり補助金と選択。</t>
  </si>
  <si>
    <t>グローバル展開・海外販路開拓補助金</t>
  </si>
  <si>
    <t>中小企業庁・JETRO</t>
  </si>
  <si>
    <t>様々（100万円～1,000万円以上）</t>
  </si>
  <si>
    <t>1/2～2/3</t>
  </si>
  <si>
    <t>海外販売実績あり、または具体的進出計画必須。</t>
  </si>
  <si>
    <t>海外展示会出展・国際認証取得</t>
  </si>
  <si>
    <t>複数国への展開</t>
  </si>
  <si>
    <t>国内展開を優先する場合は優先度低い。</t>
  </si>
  <si>
    <t>※ 上限額・補助率・要件は公募回・年度で変わります。必ず最新の公募要領で確認してください。</t>
  </si>
  <si>
    <t>サンプル・ものづくり株式会社　経費明細</t>
  </si>
  <si>
    <t>費目区分</t>
  </si>
  <si>
    <t>内容</t>
  </si>
  <si>
    <t>単価(円)</t>
  </si>
  <si>
    <t>数量</t>
  </si>
  <si>
    <t xml:space="preserve">金額(円)
＝単価×数量</t>
  </si>
  <si>
    <t xml:space="preserve">補助対象
／対象外</t>
  </si>
  <si>
    <t xml:space="preserve">補助率
(入力)</t>
  </si>
  <si>
    <t xml:space="preserve">補助金額(円)
＝対象額×補助率</t>
  </si>
  <si>
    <t xml:space="preserve">自己負担(円)
＝金額−補助金額</t>
  </si>
  <si>
    <t>備考</t>
  </si>
  <si>
    <t>機械装置・設備費</t>
  </si>
  <si>
    <t>機械装置費（旋盤・NC加工機）</t>
  </si>
  <si>
    <t>補助対象</t>
  </si>
  <si>
    <t>単価50万円以上で補助対象。見積3社から相見積取得済み。納品・支払い完了後に補助金交付。</t>
  </si>
  <si>
    <t>システム構築費</t>
  </si>
  <si>
    <t>システム構築費（IoT・クラウド型ERP）</t>
  </si>
  <si>
    <t>一般型での機械装置費以外経費は総額500万円まで。ここまでで合計4,666,667円。</t>
  </si>
  <si>
    <t>ネットワーク・通信機器費</t>
  </si>
  <si>
    <t>生産管理システム導入に伴う必須ハードウェア。補助対象経費として認識。副経費枠に含める。</t>
  </si>
  <si>
    <t>研修費</t>
  </si>
  <si>
    <t>社員研修・人材育成費</t>
  </si>
  <si>
    <t>新設備・システム操作研修。外部研修機関への委託。副経費として扱い、上限500万円内。</t>
  </si>
  <si>
    <t>外注費</t>
  </si>
  <si>
    <t>外注試作・加工費</t>
  </si>
  <si>
    <t>革新的な製品開発に伴う試作経費。補助対象経費として認識。副経費枠に含める。</t>
  </si>
  <si>
    <t>専門家経費</t>
  </si>
  <si>
    <t>コンサルティング・診断費</t>
  </si>
  <si>
    <t>認定支援機関による事業計画策定支援、経営診断。副経費枠内で認識。</t>
  </si>
  <si>
    <t>その他経費</t>
  </si>
  <si>
    <t>知的財産権登録・取得費</t>
  </si>
  <si>
    <t>補助対象外</t>
  </si>
  <si>
    <t>意匠登録・特許出願費用。原則補助対象外。税務申告時の損金算入で対応。</t>
  </si>
  <si>
    <t>既存設備処分・移設費</t>
  </si>
  <si>
    <t>旧設備の廃棄・移設費。補助対象外。補助金受領後5年間は処分制限あり。</t>
  </si>
  <si>
    <t>合計</t>
  </si>
  <si>
    <t>※ 単価・数量・補助率のセルを書き換えると、金額・補助金額・自己負担が自動再計算されます。制度上限・枠別上限がある場合は補助率セルで調整してください。</t>
  </si>
  <si>
    <t>※ 交付決定前の発注・契約・支払は補助対象外。価格の妥当性は相見積（機械装置等は複数社見積が求められる制度が多い）で示す。消費税は補助対象外となる制度が多い。最新の公募要領で確認。</t>
  </si>
  <si>
    <t>サンプル・ものづくり株式会社　資金繰り</t>
  </si>
  <si>
    <t>時点</t>
  </si>
  <si>
    <t>支出(円)</t>
  </si>
  <si>
    <t>入金(円)</t>
  </si>
  <si>
    <t>自己資金所要額 累計(円)</t>
  </si>
  <si>
    <t>申請準備〜採択</t>
  </si>
  <si>
    <t>申請書類の作成・専門家費用等（必要に応じ入力）</t>
  </si>
  <si>
    <t>交付決定</t>
  </si>
  <si>
    <t>★発注解禁。これより前の発注・契約・支払は補助対象外</t>
  </si>
  <si>
    <t>事業実施（支払先行）</t>
  </si>
  <si>
    <t>設備・システム等の支払。経費全額をいったん自己資金・つなぎ融資で立替</t>
  </si>
  <si>
    <t>実績報告・確定検査</t>
  </si>
  <si>
    <t>証憑（見積書・発注書・納品書・請求書・振込記録等）を整理し提出</t>
  </si>
  <si>
    <t>補助金入金（精算払）</t>
  </si>
  <si>
    <t>確定検査後に補助金額が入金される（補助金は後払い）</t>
  </si>
  <si>
    <t>ピーク自己資金所要額</t>
  </si>
  <si>
    <t>事業期間中に最大限必要となる立替資金（つなぎ資金の目安）</t>
  </si>
  <si>
    <t>※ 補助金は後払い（精算払）。交付決定から入金まで、経費全額の立替が必要です。ピーク所要額を金融機関と事前に共有し、つなぎ融資等を確保してください。</t>
  </si>
  <si>
    <t>※ 概算払・中間払の有無、消費税の扱い、収益納付は制度により異なります。最新の公募要領で確認してください。</t>
  </si>
  <si>
    <t>サンプル・ものづくり株式会社　必要書類チェック</t>
  </si>
  <si>
    <t>書類名</t>
  </si>
  <si>
    <t>入手先</t>
  </si>
  <si>
    <t>所要日数目安</t>
  </si>
  <si>
    <t>状況(未/済)</t>
  </si>
  <si>
    <t>留意</t>
  </si>
  <si>
    <t>GビズIDプライム登録・確認</t>
  </si>
  <si>
    <t>必須</t>
  </si>
  <si>
    <t>経済産業省</t>
  </si>
  <si>
    <t>2〜3週間</t>
  </si>
  <si>
    <t>準備済</t>
  </si>
  <si>
    <t>オンライン申請の際に必須。事前登録（2-3週間）が必要。申請代理人の登録も確認。</t>
  </si>
  <si>
    <t>直近12期分決算書・確定申告書（税務署受付印済み）</t>
  </si>
  <si>
    <t>自社記帳</t>
  </si>
  <si>
    <t>手元確認</t>
  </si>
  <si>
    <t>作成中</t>
  </si>
  <si>
    <t>申請時点で最新の確定申告書が必要。青色申告推奨。補助対象者要件の確認。</t>
  </si>
  <si>
    <t>事業計画書（5年間）・資金計画書</t>
  </si>
  <si>
    <t>自社＋認定支援機関</t>
  </si>
  <si>
    <t>要確認</t>
  </si>
  <si>
    <t>付加価値額年率3%以上・給与支給総額年率1.5%以上を明記。計画の実現可能性が審査ポイント。</t>
  </si>
  <si>
    <t>賃上げ表明書（事業場内最低賃金+30円以上の誓約）</t>
  </si>
  <si>
    <t>経済産業省フォーム</t>
  </si>
  <si>
    <t>社内決裁次第</t>
  </si>
  <si>
    <t>未着手</t>
  </si>
  <si>
    <t>採択後に従わない場合は補助金返納リスク。給与規程改訂の準備が必須。</t>
  </si>
  <si>
    <t>認定支援機関の事業計画確認書</t>
  </si>
  <si>
    <t>認定支援機関（税理士・中小企業診断士等）</t>
  </si>
  <si>
    <t>1〜2週間</t>
  </si>
  <si>
    <t>ものづくり補助金申請の必須要件。経営革新等支援機関による計画実効性確認。</t>
  </si>
  <si>
    <t>見積書・カタログ（機械装置3社以上、システム構築2社以上）</t>
  </si>
  <si>
    <t>設備メーカー・ベンダー</t>
  </si>
  <si>
    <t>1〜3週間(相見積)</t>
  </si>
  <si>
    <t>交付決定前に複数見積を取得し、決定後に正式発注。見積有効期限を確認。</t>
  </si>
  <si>
    <t>労働者名簿・給与台帳（直近3ヶ月分）</t>
  </si>
  <si>
    <t>自社総務</t>
  </si>
  <si>
    <t>数日</t>
  </si>
  <si>
    <t>従業員数・雇用形態・給与実績を確認。賃上げ前後の給与改善実績を記録する準備。</t>
  </si>
  <si>
    <t>法人登記謄本・最新（履歴事項全部証明書）</t>
  </si>
  <si>
    <t>法務局</t>
  </si>
  <si>
    <t>即日〜1週間</t>
  </si>
  <si>
    <t>申請時点で3ヶ月以内のもの。補助対象者要件（資本金・役員等）の確認。</t>
  </si>
  <si>
    <t>経営革新計画書（都道府県の承認取得）</t>
  </si>
  <si>
    <t>自社＋都道府県経済産業部</t>
  </si>
  <si>
    <t>1〜2ヶ月(認定)</t>
  </si>
  <si>
    <t>ものづくり補助金の加点要件。新製品・新技術・新サービスの革新性を立証。</t>
  </si>
  <si>
    <t>銀行の融資予定証明書（融資予定額の確認）</t>
  </si>
  <si>
    <t>地域金融機関</t>
  </si>
  <si>
    <t>2〜4週間</t>
  </si>
  <si>
    <t>自己資金と補助金の組み合わせ投資を実現。融資予定有無も加点対象。</t>
  </si>
  <si>
    <t>通帳コピー・入出金実績（申請前1ヶ月）</t>
  </si>
  <si>
    <t>任意</t>
  </si>
  <si>
    <t>自社銀行</t>
  </si>
  <si>
    <t>事業活動実績の補強資料。経営安定性の確認に活用。</t>
  </si>
  <si>
    <t>個人番号（マイナンバー）確認書</t>
  </si>
  <si>
    <t>代表者の運転免許証等</t>
  </si>
  <si>
    <t>GビズID登録時に必要。本人確認書類の写し。</t>
  </si>
  <si>
    <t>納税証明書</t>
  </si>
  <si>
    <t>税務署・自治体</t>
  </si>
  <si>
    <t>数日〜1週間</t>
  </si>
  <si>
    <t>（一般的な必須書類として補完）滞納があると申請不可の制度が多い</t>
  </si>
  <si>
    <t>※ 必要書類は制度・公募回で異なります。必ず最新の公募要領・電子申請システムの要求書類一覧で確認してください。証憑は実績報告・事後検査に備えて保全（保存年限の指定あり）。</t>
  </si>
  <si>
    <t>サンプル・ものづくり株式会社　スケジュール</t>
  </si>
  <si>
    <t>行程</t>
  </si>
  <si>
    <t>標準的な流れ・作業</t>
  </si>
  <si>
    <t>開始予定日(入力)</t>
  </si>
  <si>
    <t>完了予定日(入力)</t>
  </si>
  <si>
    <t>1. 公募・事前準備</t>
  </si>
  <si>
    <t>公募要領の精読／GビズID取得／支援機関・ベンダー選定／現状数値の整理</t>
  </si>
  <si>
    <t/>
  </si>
  <si>
    <t>公募要領で最新の要件・締切を確認</t>
  </si>
  <si>
    <t>2. 申請書作成・提出</t>
  </si>
  <si>
    <t>事業計画書・経費明細の作成／相見積取得／電子申請</t>
  </si>
  <si>
    <t>締切直前はシステム混雑。余裕を持って提出</t>
  </si>
  <si>
    <t>3. 採択発表</t>
  </si>
  <si>
    <t>採択結果の確認</t>
  </si>
  <si>
    <t>不採択時は審査項目に沿って改善し次回公募へ</t>
  </si>
  <si>
    <t>4. 交付申請</t>
  </si>
  <si>
    <t>経費の精査・見積の確定・交付申請書の提出</t>
  </si>
  <si>
    <t>申請時から経費に変更があれば要調整</t>
  </si>
  <si>
    <t>5. 交付決定【発注解禁】</t>
  </si>
  <si>
    <t>交付決定通知の受領。ここから発注・契約・支払が可能</t>
  </si>
  <si>
    <t>交付決定前の発注・契約・支払は補助対象外（全額自己負担）</t>
  </si>
  <si>
    <t>6. 事業実施</t>
  </si>
  <si>
    <t>発注→納品→検収→支払。証憑（見積書・発注書・納品書・請求書・振込記録）を都度保全</t>
  </si>
  <si>
    <t>支払は原則銀行振込。現金払不可の制度あり</t>
  </si>
  <si>
    <t>7. 実績報告</t>
  </si>
  <si>
    <t>実績報告書・経費エビデンス一式の提出</t>
  </si>
  <si>
    <t>証憑不備は減額・不交付のリスク</t>
  </si>
  <si>
    <t>8. 確定検査・精算（入金）</t>
  </si>
  <si>
    <t>確定検査→補助金額の確定→精算払で入金</t>
  </si>
  <si>
    <t>入金まで数ヶ月かかる想定で資金繰りを組む（資金繰りシート参照）</t>
  </si>
  <si>
    <t>―― 詳細工程（この会社向けの生成計画） ――</t>
  </si>
  <si>
    <t>フェーズ0：事前準備・制度理解</t>
  </si>
  <si>
    <t>申請前3ヶ月（1月～3月）｜①ものづくり補助金など公募要領を精読。②認定支援機関と契約。③GビズIDプライム登録。④現状分析：決算書・給与台帳・生産実績整理。（担当：経営者＋税理士＋診断士）</t>
  </si>
  <si>
    <t>公募開始の1ヶ月前には準備完了。</t>
  </si>
  <si>
    <t>フェーズ1：事業計画書・申請書作成</t>
  </si>
  <si>
    <t>公募開始～申請締切（通常2-3ヶ月）｜①事業計画書ドラフト作成。②認定支援機関による精査・修正。③確認書作成。④相見積取得。⑤申請書記入・提出。（担当：企業側リーダー＋認定支援機関＋会計事務所）</t>
  </si>
  <si>
    <t>認定支援機関との打ち合わせは週1回ペース。</t>
  </si>
  <si>
    <t>フェーズ2：採択発表・交付決定手続き</t>
  </si>
  <si>
    <t>申請後1-2ヶ月（採択発表）→交付決定通知書送付｜①採択可否確認（中小企業庁HP）。②交付申請手続き。③交付決定通知書受取。（担当：企業側（交付申請担当者）＋会計事務所）</t>
  </si>
  <si>
    <t>採択されない場合は理由確認。採択時は直ちに設備発注へ。</t>
  </si>
  <si>
    <t>フェーズ3：事業実施・設備導入・人材育成</t>
  </si>
  <si>
    <t>交付決定日～補助事業期間終了日（通常12-18ヶ月）｜①交付決定通知書の内容確認。②設備発注・納品・検収・支払い。③システム導入・テスト。④従業員研修実施。⑤給与改善実行。⑥投資効果記録。（担当：経営者＋現場管理者＋人事総務＋会計事務所）</t>
  </si>
  <si>
    <t>交付決定前の発注は補助対象外。3ヶ月ごとに進捗確認会議。</t>
  </si>
  <si>
    <t>フェーズ4：事業完了・実績報告準備</t>
  </si>
  <si>
    <t>補助事業期間終了日～完了報告提出期限（通常30日以内）｜①事業完了確認。②実績報告書作成。③経費根拠書類整理。④投資効果実績集計。⑤報告書一式提出。（担当：会計事務所（主導）＋企業側総務・経理）</t>
  </si>
  <si>
    <t>実績報告の書類作成に15-20時間を要する。証憑は5年保管。</t>
  </si>
  <si>
    <t>フェーズ5：確定検査・精算・補助金交付</t>
  </si>
  <si>
    <t>実績報告提出後2-4ヶ月｜①補助金事務局による実績確認。②検査指摘対応。③補助金額確定。④本交付・銀行振込。（担当：補助金事務局＋企業側）</t>
  </si>
  <si>
    <t>検査で不正指摘された場合は返納リスク。5年間財産処分制限。</t>
  </si>
  <si>
    <t>フェーズ6：フォローアップ・事後評価（5年間）</t>
  </si>
  <si>
    <t>補助金交付日～5年後｜①年1回の実績報告。②財産処分制限遵守。③事業効果継続確認。④5年経過後の設備処分。（担当：企業側＋会計事務所）</t>
  </si>
  <si>
    <t>5年間実績不振で補助金返納のリスク。特に3-5年目追跡が重要。</t>
  </si>
  <si>
    <t>※ 公募時期・事業実施期間・報告期限は制度・公募回で異なります。最新の公募要領で確認のうえ、予定日を入力してください。</t>
  </si>
  <si>
    <t>サンプル・ものづくり株式会社　事業計画</t>
  </si>
  <si>
    <t>項目</t>
  </si>
  <si>
    <t>重点制度</t>
  </si>
  <si>
    <t>ものづくり補助金（省力化投資枠・通常型一般型）</t>
  </si>
  <si>
    <t>事業計画名</t>
  </si>
  <si>
    <t>自動化・省力化による生産効率化と人材育成を通じた賃上げ実現事業計画</t>
  </si>
  <si>
    <t>現状・課題</t>
  </si>
  <si>
    <t>人手不足と労働集約的な生産プロセスにより、従業員の時間外勤務が月平均80-100時間。既存設備の老朽化により、生産効率が業界平均比15-20%低い。付加価値額は年率平均1.2%の低成長。従業員給与は業界平均を下回り。</t>
  </si>
  <si>
    <t>取組内容</t>
  </si>
  <si>
    <t>（1）機械装置の更新（旋盤・NC加工機導入）により複雑加工を自動化。手作業が月800時間→300時間に削減。（2）生産管理システム導入により生産待機時間を30%削減。（3）従業員教育と技能講習。（4）賃上げ実行：事業場内最低賃金を時給960円に引き上げ。</t>
  </si>
  <si>
    <t>投資内容</t>
  </si>
  <si>
    <t>機械装置費1,500万円・システム構築費400万円・ネットワーク・通信機器費120万円・社員研修費80万円・外注試作加工費100万円・コンサルティング費60万円。合計2,260万円（税抜き）。補助対象経費2,200万円。</t>
  </si>
  <si>
    <t>期待効果</t>
  </si>
  <si>
    <t>年間6,000時間の労働時間削減、生産ユニットあたり生産高30%増。売上高年率10%増加→5年目に付加価値額年率3%以上達成。事業場内最低賃金+30円（時給960円）、給与支給総額年率1.5%以上増加。残業削減（月平均80時間→50時間）。</t>
  </si>
  <si>
    <t>数値目標</t>
  </si>
  <si>
    <t>付加価値額：現在3億円→5年目3.15億円。給与支給総額：現在2.4億円→5年目2.58億円。労働時間：月平均100時間→50時間。事業場内最低賃金：現在930円→960円→1,000円（5年目目標）。</t>
  </si>
  <si>
    <t>加点方針</t>
  </si>
  <si>
    <t>（1）賃上げ表明書。（2）認定支援機関の確認書。（3）経営革新計画の承認取得。（4）融資予定額500万円を地域金融機関と事前協議済み。</t>
  </si>
  <si>
    <t>本事業計画は『生産性向上ガイドライン』要件を満たす。付加価値額年率3%以上・給与支給総額年率1.5%以上の採択要件を全て達成する見込み。</t>
  </si>
  <si>
    <t>※ 章立てに沿った事業計画書ドラフトはWord出力（事業計画書ドラフト）を参照。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</si>
</sst>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color theme="1"/>
      <family val="2"/>
      <scheme val="minor"/>
      <sz val="11"/>
      <name val="Calibri"/>
    </font>
    <font>
      <b/>
      <color rgb="FF1A1A1F"/>
      <sz val="14"/>
      <name val="Yu Gothic"/>
    </font>
    <font>
      <color rgb="FF8A8170"/>
      <sz val="9"/>
      <name val="Yu Gothic"/>
    </font>
    <font>
      <b/>
      <sz val="10"/>
      <name val="Yu Gothic"/>
    </font>
    <font>
      <sz val="10"/>
      <name val="Yu Gothic"/>
    </font>
    <font>
      <b/>
      <color rgb="FF8A8170"/>
      <sz val="10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ECE4D2"/>
      </patternFill>
    </fill>
  </fills>
  <borders count="2">
    <border>
      <left/>
      <right/>
      <top/>
      <bottom/>
      <diagonal/>
    </border>
    <border>
      <left style="thin">
        <color rgb="FFCFC6B0"/>
      </left>
      <right style="thin">
        <color rgb="FFCFC6B0"/>
      </right>
      <top style="thin">
        <color rgb="FFCFC6B0"/>
      </top>
      <bottom style="thin">
        <color rgb="FFCFC6B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vertical="top" wrapText="1"/>
    </xf>
    <xf numFmtId="0" fontId="5" fillId="0" borderId="0" xfId="0" applyFont="1"/>
    <xf numFmtId="0" fontId="5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8" customWidth="1"/>
    <col min="3" max="3" width="16" customWidth="1"/>
    <col min="4" max="4" width="14" customWidth="1"/>
    <col min="5" max="5" width="12" customWidth="1"/>
    <col min="6" max="6" width="34" customWidth="1"/>
    <col min="7" max="7" width="28" customWidth="1"/>
    <col min="8" max="8" width="22" customWidth="1"/>
    <col min="9" max="9" width="30" customWidth="1"/>
    <col min="10" max="10" width="8" customWidth="1"/>
    <col min="11" max="11" width="10" customWidth="1"/>
  </cols>
  <sheetData>
    <row r="1" ht="22" customHeight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2" customForma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spans="1:11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</row>
    <row r="6" spans="1:11" x14ac:dyDescent="0.25">
      <c r="A6" s="5" t="s">
        <v>24</v>
      </c>
      <c r="B6" s="5" t="s">
        <v>14</v>
      </c>
      <c r="C6" s="5" t="s">
        <v>25</v>
      </c>
      <c r="D6" s="5" t="s">
        <v>26</v>
      </c>
      <c r="E6" s="5" t="s">
        <v>17</v>
      </c>
      <c r="F6" s="5" t="s">
        <v>27</v>
      </c>
      <c r="G6" s="5" t="s">
        <v>28</v>
      </c>
      <c r="H6" s="5" t="s">
        <v>29</v>
      </c>
      <c r="I6" s="5" t="s">
        <v>30</v>
      </c>
      <c r="J6" s="5" t="s">
        <v>31</v>
      </c>
      <c r="K6" s="5" t="s">
        <v>32</v>
      </c>
    </row>
    <row r="7" spans="1:11" x14ac:dyDescent="0.25">
      <c r="A7" s="5" t="s">
        <v>33</v>
      </c>
      <c r="B7" s="5" t="s">
        <v>14</v>
      </c>
      <c r="C7" s="5" t="s">
        <v>34</v>
      </c>
      <c r="D7" s="5" t="s">
        <v>35</v>
      </c>
      <c r="E7" s="5" t="s">
        <v>36</v>
      </c>
      <c r="F7" s="5" t="s">
        <v>37</v>
      </c>
      <c r="G7" s="5" t="s">
        <v>38</v>
      </c>
      <c r="H7" s="5" t="s">
        <v>39</v>
      </c>
      <c r="I7" s="5" t="s">
        <v>40</v>
      </c>
      <c r="J7" s="5" t="s">
        <v>22</v>
      </c>
      <c r="K7" s="5" t="s">
        <v>23</v>
      </c>
    </row>
    <row r="8" spans="1:11" x14ac:dyDescent="0.25">
      <c r="A8" s="5" t="s">
        <v>41</v>
      </c>
      <c r="B8" s="5" t="s">
        <v>42</v>
      </c>
      <c r="C8" s="5" t="s">
        <v>43</v>
      </c>
      <c r="D8" s="5" t="s">
        <v>44</v>
      </c>
      <c r="E8" s="5" t="s">
        <v>45</v>
      </c>
      <c r="F8" s="5" t="s">
        <v>46</v>
      </c>
      <c r="G8" s="5" t="s">
        <v>47</v>
      </c>
      <c r="H8" s="5" t="s">
        <v>48</v>
      </c>
      <c r="I8" s="5" t="s">
        <v>49</v>
      </c>
      <c r="J8" s="5" t="s">
        <v>31</v>
      </c>
      <c r="K8" s="5" t="s">
        <v>32</v>
      </c>
    </row>
    <row r="9" spans="1:11" x14ac:dyDescent="0.25">
      <c r="A9" s="5" t="s">
        <v>50</v>
      </c>
      <c r="B9" s="5" t="s">
        <v>42</v>
      </c>
      <c r="C9" s="5" t="s">
        <v>43</v>
      </c>
      <c r="D9" s="5" t="s">
        <v>51</v>
      </c>
      <c r="E9" s="5" t="s">
        <v>52</v>
      </c>
      <c r="F9" s="5" t="s">
        <v>53</v>
      </c>
      <c r="G9" s="5" t="s">
        <v>54</v>
      </c>
      <c r="H9" s="5" t="s">
        <v>55</v>
      </c>
      <c r="I9" s="5" t="s">
        <v>56</v>
      </c>
      <c r="J9" s="5" t="s">
        <v>31</v>
      </c>
      <c r="K9" s="5" t="s">
        <v>32</v>
      </c>
    </row>
    <row r="10" spans="1:11" x14ac:dyDescent="0.25">
      <c r="A10" s="5" t="s">
        <v>57</v>
      </c>
      <c r="B10" s="5" t="s">
        <v>42</v>
      </c>
      <c r="C10" s="5" t="s">
        <v>43</v>
      </c>
      <c r="D10" s="5" t="s">
        <v>58</v>
      </c>
      <c r="E10" s="5" t="s">
        <v>45</v>
      </c>
      <c r="F10" s="5" t="s">
        <v>59</v>
      </c>
      <c r="G10" s="5" t="s">
        <v>60</v>
      </c>
      <c r="H10" s="5" t="s">
        <v>61</v>
      </c>
      <c r="I10" s="5" t="s">
        <v>62</v>
      </c>
      <c r="J10" s="5" t="s">
        <v>31</v>
      </c>
      <c r="K10" s="5" t="s">
        <v>32</v>
      </c>
    </row>
    <row r="11" spans="1:11" x14ac:dyDescent="0.25">
      <c r="A11" s="5" t="s">
        <v>63</v>
      </c>
      <c r="B11" s="5" t="s">
        <v>42</v>
      </c>
      <c r="C11" s="5" t="s">
        <v>43</v>
      </c>
      <c r="D11" s="5" t="s">
        <v>64</v>
      </c>
      <c r="E11" s="5" t="s">
        <v>65</v>
      </c>
      <c r="F11" s="5" t="s">
        <v>66</v>
      </c>
      <c r="G11" s="5" t="s">
        <v>67</v>
      </c>
      <c r="H11" s="5" t="s">
        <v>68</v>
      </c>
      <c r="I11" s="5" t="s">
        <v>69</v>
      </c>
      <c r="J11" s="5" t="s">
        <v>70</v>
      </c>
      <c r="K11" s="5" t="s">
        <v>71</v>
      </c>
    </row>
    <row r="12" spans="1:11" x14ac:dyDescent="0.25">
      <c r="A12" s="5" t="s">
        <v>72</v>
      </c>
      <c r="B12" s="5" t="s">
        <v>14</v>
      </c>
      <c r="C12" s="5" t="s">
        <v>34</v>
      </c>
      <c r="D12" s="5" t="s">
        <v>73</v>
      </c>
      <c r="E12" s="5" t="s">
        <v>17</v>
      </c>
      <c r="F12" s="5" t="s">
        <v>74</v>
      </c>
      <c r="G12" s="5" t="s">
        <v>75</v>
      </c>
      <c r="H12" s="5" t="s">
        <v>76</v>
      </c>
      <c r="I12" s="5" t="s">
        <v>77</v>
      </c>
      <c r="J12" s="5" t="s">
        <v>70</v>
      </c>
      <c r="K12" s="5" t="s">
        <v>71</v>
      </c>
    </row>
    <row r="13" spans="1:11" x14ac:dyDescent="0.25">
      <c r="A13" s="5" t="s">
        <v>78</v>
      </c>
      <c r="B13" s="5" t="s">
        <v>14</v>
      </c>
      <c r="C13" s="5" t="s">
        <v>34</v>
      </c>
      <c r="D13" s="5" t="s">
        <v>79</v>
      </c>
      <c r="E13" s="5" t="s">
        <v>80</v>
      </c>
      <c r="F13" s="5" t="s">
        <v>81</v>
      </c>
      <c r="G13" s="5" t="s">
        <v>82</v>
      </c>
      <c r="H13" s="5" t="s">
        <v>83</v>
      </c>
      <c r="I13" s="5" t="s">
        <v>84</v>
      </c>
      <c r="J13" s="5" t="s">
        <v>22</v>
      </c>
      <c r="K13" s="5" t="s">
        <v>23</v>
      </c>
    </row>
    <row r="14" spans="1:11" x14ac:dyDescent="0.25">
      <c r="A14" s="5" t="s">
        <v>85</v>
      </c>
      <c r="B14" s="5" t="s">
        <v>14</v>
      </c>
      <c r="C14" s="5" t="s">
        <v>86</v>
      </c>
      <c r="D14" s="5" t="s">
        <v>87</v>
      </c>
      <c r="E14" s="5" t="s">
        <v>88</v>
      </c>
      <c r="F14" s="5" t="s">
        <v>89</v>
      </c>
      <c r="G14" s="5" t="s">
        <v>90</v>
      </c>
      <c r="H14" s="5" t="s">
        <v>91</v>
      </c>
      <c r="I14" s="5" t="s">
        <v>92</v>
      </c>
      <c r="J14" s="5" t="s">
        <v>70</v>
      </c>
      <c r="K14" s="5" t="s">
        <v>71</v>
      </c>
    </row>
    <row r="15" spans="1:11" s="2" customFormat="1" x14ac:dyDescent="0.25">
      <c r="A15" s="2" t="s">
        <v>93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</sheetData>
  <mergeCells count="3">
    <mergeCell ref="A1:K1"/>
    <mergeCell ref="A2:K2"/>
    <mergeCell ref="A15:K1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30" customWidth="1"/>
    <col min="3" max="3" width="13" customWidth="1"/>
    <col min="4" max="4" width="6" customWidth="1"/>
    <col min="5" max="5" width="14" customWidth="1"/>
    <col min="6" max="6" width="10" customWidth="1"/>
    <col min="8" max="9" width="15" customWidth="1"/>
    <col min="10" max="10" width="34" customWidth="1"/>
  </cols>
  <sheetData>
    <row r="1" ht="22" customHeight="1" spans="1:10" s="1" customFormat="1" x14ac:dyDescent="0.25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spans="1:10" s="3" customFormat="1" x14ac:dyDescent="0.25">
      <c r="A4" s="4" t="s">
        <v>95</v>
      </c>
      <c r="B4" s="4" t="s">
        <v>96</v>
      </c>
      <c r="C4" s="4" t="s">
        <v>97</v>
      </c>
      <c r="D4" s="4" t="s">
        <v>98</v>
      </c>
      <c r="E4" s="4" t="s">
        <v>99</v>
      </c>
      <c r="F4" s="4" t="s">
        <v>100</v>
      </c>
      <c r="G4" s="4" t="s">
        <v>101</v>
      </c>
      <c r="H4" s="4" t="s">
        <v>102</v>
      </c>
      <c r="I4" s="4" t="s">
        <v>103</v>
      </c>
      <c r="J4" s="4" t="s">
        <v>104</v>
      </c>
    </row>
    <row r="5" spans="1:10" x14ac:dyDescent="0.25">
      <c r="A5" s="5" t="s">
        <v>105</v>
      </c>
      <c r="B5" s="5" t="s">
        <v>106</v>
      </c>
      <c r="C5" s="6">
        <v>15000000</v>
      </c>
      <c r="D5" s="5">
        <v>1</v>
      </c>
      <c r="E5" s="6">
        <f>C5*D5</f>
        <v>15000000</v>
      </c>
      <c r="F5" s="5" t="s">
        <v>107</v>
      </c>
      <c r="G5" s="7">
        <v>0.6666666666666666</v>
      </c>
      <c r="H5" s="6">
        <f>IF(F5="補助対象",ROUNDDOWN(E5*G5,0),0)</f>
        <v>10000000</v>
      </c>
      <c r="I5" s="6">
        <f>E5-H5</f>
        <v>5000000</v>
      </c>
      <c r="J5" s="5" t="s">
        <v>108</v>
      </c>
    </row>
    <row r="6" spans="1:10" x14ac:dyDescent="0.25">
      <c r="A6" s="5" t="s">
        <v>109</v>
      </c>
      <c r="B6" s="5" t="s">
        <v>110</v>
      </c>
      <c r="C6" s="6">
        <v>4000000</v>
      </c>
      <c r="D6" s="5">
        <v>1</v>
      </c>
      <c r="E6" s="6">
        <f>C6*D6</f>
        <v>4000000</v>
      </c>
      <c r="F6" s="5" t="s">
        <v>107</v>
      </c>
      <c r="G6" s="7">
        <v>0.6666666666666666</v>
      </c>
      <c r="H6" s="6">
        <f>IF(F6="補助対象",ROUNDDOWN(E6*G6,0),0)</f>
        <v>2666666</v>
      </c>
      <c r="I6" s="6">
        <f>E6-H6</f>
        <v>1333334</v>
      </c>
      <c r="J6" s="5" t="s">
        <v>111</v>
      </c>
    </row>
    <row r="7" spans="1:10" x14ac:dyDescent="0.25">
      <c r="A7" s="5" t="s">
        <v>109</v>
      </c>
      <c r="B7" s="5" t="s">
        <v>112</v>
      </c>
      <c r="C7" s="6">
        <v>1200000</v>
      </c>
      <c r="D7" s="5">
        <v>1</v>
      </c>
      <c r="E7" s="6">
        <f>C7*D7</f>
        <v>1200000</v>
      </c>
      <c r="F7" s="5" t="s">
        <v>107</v>
      </c>
      <c r="G7" s="7">
        <v>0.6666666666666666</v>
      </c>
      <c r="H7" s="6">
        <f>IF(F7="補助対象",ROUNDDOWN(E7*G7,0),0)</f>
        <v>800000</v>
      </c>
      <c r="I7" s="6">
        <f>E7-H7</f>
        <v>400000</v>
      </c>
      <c r="J7" s="5" t="s">
        <v>113</v>
      </c>
    </row>
    <row r="8" spans="1:10" x14ac:dyDescent="0.25">
      <c r="A8" s="5" t="s">
        <v>114</v>
      </c>
      <c r="B8" s="5" t="s">
        <v>115</v>
      </c>
      <c r="C8" s="6">
        <v>800000</v>
      </c>
      <c r="D8" s="5">
        <v>1</v>
      </c>
      <c r="E8" s="6">
        <f>C8*D8</f>
        <v>800000</v>
      </c>
      <c r="F8" s="5" t="s">
        <v>107</v>
      </c>
      <c r="G8" s="7">
        <v>0.6666666666666666</v>
      </c>
      <c r="H8" s="6">
        <f>IF(F8="補助対象",ROUNDDOWN(E8*G8,0),0)</f>
        <v>533333</v>
      </c>
      <c r="I8" s="6">
        <f>E8-H8</f>
        <v>266667</v>
      </c>
      <c r="J8" s="5" t="s">
        <v>116</v>
      </c>
    </row>
    <row r="9" spans="1:10" x14ac:dyDescent="0.25">
      <c r="A9" s="5" t="s">
        <v>117</v>
      </c>
      <c r="B9" s="5" t="s">
        <v>118</v>
      </c>
      <c r="C9" s="6">
        <v>1000000</v>
      </c>
      <c r="D9" s="5">
        <v>1</v>
      </c>
      <c r="E9" s="6">
        <f>C9*D9</f>
        <v>1000000</v>
      </c>
      <c r="F9" s="5" t="s">
        <v>107</v>
      </c>
      <c r="G9" s="7">
        <v>0.6666666666666666</v>
      </c>
      <c r="H9" s="6">
        <f>IF(F9="補助対象",ROUNDDOWN(E9*G9,0),0)</f>
        <v>666666</v>
      </c>
      <c r="I9" s="6">
        <f>E9-H9</f>
        <v>333334</v>
      </c>
      <c r="J9" s="5" t="s">
        <v>119</v>
      </c>
    </row>
    <row r="10" spans="1:10" x14ac:dyDescent="0.25">
      <c r="A10" s="5" t="s">
        <v>120</v>
      </c>
      <c r="B10" s="5" t="s">
        <v>121</v>
      </c>
      <c r="C10" s="6">
        <v>600000</v>
      </c>
      <c r="D10" s="5">
        <v>1</v>
      </c>
      <c r="E10" s="6">
        <f>C10*D10</f>
        <v>600000</v>
      </c>
      <c r="F10" s="5" t="s">
        <v>107</v>
      </c>
      <c r="G10" s="7">
        <v>0.6666666666666666</v>
      </c>
      <c r="H10" s="6">
        <f>IF(F10="補助対象",ROUNDDOWN(E10*G10,0),0)</f>
        <v>400000</v>
      </c>
      <c r="I10" s="6">
        <f>E10-H10</f>
        <v>200000</v>
      </c>
      <c r="J10" s="5" t="s">
        <v>122</v>
      </c>
    </row>
    <row r="11" spans="1:10" x14ac:dyDescent="0.25">
      <c r="A11" s="5" t="s">
        <v>123</v>
      </c>
      <c r="B11" s="5" t="s">
        <v>124</v>
      </c>
      <c r="C11" s="6">
        <v>300000</v>
      </c>
      <c r="D11" s="5">
        <v>1</v>
      </c>
      <c r="E11" s="6">
        <f>C11*D11</f>
        <v>300000</v>
      </c>
      <c r="F11" s="5" t="s">
        <v>125</v>
      </c>
      <c r="G11" s="7">
        <v>0</v>
      </c>
      <c r="H11" s="6">
        <f>IF(F11="補助対象",ROUNDDOWN(E11*G11,0),0)</f>
        <v>0</v>
      </c>
      <c r="I11" s="6">
        <f>E11-H11</f>
        <v>300000</v>
      </c>
      <c r="J11" s="5" t="s">
        <v>126</v>
      </c>
    </row>
    <row r="12" spans="1:10" x14ac:dyDescent="0.25">
      <c r="A12" s="5" t="s">
        <v>105</v>
      </c>
      <c r="B12" s="5" t="s">
        <v>127</v>
      </c>
      <c r="C12" s="6">
        <v>500000</v>
      </c>
      <c r="D12" s="5">
        <v>1</v>
      </c>
      <c r="E12" s="6">
        <f>C12*D12</f>
        <v>500000</v>
      </c>
      <c r="F12" s="5" t="s">
        <v>125</v>
      </c>
      <c r="G12" s="7">
        <v>0</v>
      </c>
      <c r="H12" s="6">
        <f>IF(F12="補助対象",ROUNDDOWN(E12*G12,0),0)</f>
        <v>0</v>
      </c>
      <c r="I12" s="6">
        <f>E12-H12</f>
        <v>500000</v>
      </c>
      <c r="J12" s="5" t="s">
        <v>128</v>
      </c>
    </row>
    <row r="13" spans="1:9" s="3" customFormat="1" x14ac:dyDescent="0.25">
      <c r="A13" s="8" t="s">
        <v>129</v>
      </c>
      <c r="E13" s="9">
        <f>SUM(E5:E12)</f>
        <v>23400000</v>
      </c>
      <c r="H13" s="9">
        <f>SUM(H5:H12)</f>
        <v>15066665</v>
      </c>
      <c r="I13" s="9">
        <f>SUM(I5:I12)</f>
        <v>0</v>
      </c>
    </row>
    <row r="14" spans="1:10" s="2" customFormat="1" x14ac:dyDescent="0.25">
      <c r="A14" s="2" t="s">
        <v>130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s="2" customFormat="1" x14ac:dyDescent="0.25">
      <c r="A15" s="2" t="s">
        <v>131</v>
      </c>
      <c r="B15" s="2"/>
      <c r="C15" s="2"/>
      <c r="D15" s="2"/>
      <c r="E15" s="2"/>
      <c r="F15" s="2"/>
      <c r="G15" s="2"/>
      <c r="H15" s="2"/>
      <c r="I15" s="2"/>
      <c r="J15" s="2"/>
    </row>
  </sheetData>
  <mergeCells count="4">
    <mergeCell ref="A1:J1"/>
    <mergeCell ref="A2:J2"/>
    <mergeCell ref="A14:J14"/>
    <mergeCell ref="A15:J1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52" customWidth="1"/>
    <col min="3" max="4" width="15" customWidth="1"/>
    <col min="5" max="5" width="20" customWidth="1"/>
  </cols>
  <sheetData>
    <row r="1" ht="22" customHeight="1" spans="1:5" s="1" customFormat="1" x14ac:dyDescent="0.25">
      <c r="A1" s="1" t="s">
        <v>132</v>
      </c>
      <c r="B1" s="1"/>
      <c r="C1" s="1"/>
      <c r="D1" s="1"/>
      <c r="E1" s="1"/>
    </row>
    <row r="2" spans="1:5" s="2" customFormat="1" x14ac:dyDescent="0.25">
      <c r="A2" s="2" t="s">
        <v>1</v>
      </c>
      <c r="B2" s="2"/>
      <c r="C2" s="2"/>
      <c r="D2" s="2"/>
      <c r="E2" s="2"/>
    </row>
    <row r="4" spans="1:5" s="3" customFormat="1" x14ac:dyDescent="0.25">
      <c r="A4" s="4" t="s">
        <v>133</v>
      </c>
      <c r="B4" s="4" t="s">
        <v>96</v>
      </c>
      <c r="C4" s="4" t="s">
        <v>134</v>
      </c>
      <c r="D4" s="4" t="s">
        <v>135</v>
      </c>
      <c r="E4" s="4" t="s">
        <v>136</v>
      </c>
    </row>
    <row r="5" spans="1:5" x14ac:dyDescent="0.25">
      <c r="A5" s="5" t="s">
        <v>137</v>
      </c>
      <c r="B5" s="5" t="s">
        <v>138</v>
      </c>
      <c r="C5" s="6">
        <v>0</v>
      </c>
      <c r="D5" s="6">
        <v>0</v>
      </c>
      <c r="E5" s="6">
        <f>C5-D5</f>
        <v>0</v>
      </c>
    </row>
    <row r="6" spans="1:5" s="3" customFormat="1" x14ac:dyDescent="0.25">
      <c r="A6" s="8" t="s">
        <v>139</v>
      </c>
      <c r="B6" s="8" t="s">
        <v>140</v>
      </c>
      <c r="C6" s="9">
        <v>0</v>
      </c>
      <c r="D6" s="9">
        <v>0</v>
      </c>
      <c r="E6" s="9">
        <f>E5+C6-D6</f>
        <v>0</v>
      </c>
    </row>
    <row r="7" spans="1:5" x14ac:dyDescent="0.25">
      <c r="A7" s="5" t="s">
        <v>141</v>
      </c>
      <c r="B7" s="5" t="s">
        <v>142</v>
      </c>
      <c r="C7" s="6">
        <f>'経費明細'!E13</f>
        <v>23400000</v>
      </c>
      <c r="D7" s="6">
        <v>0</v>
      </c>
      <c r="E7" s="6">
        <f>E6+C7-D7</f>
        <v>23400000</v>
      </c>
    </row>
    <row r="8" spans="1:5" x14ac:dyDescent="0.25">
      <c r="A8" s="5" t="s">
        <v>143</v>
      </c>
      <c r="B8" s="5" t="s">
        <v>144</v>
      </c>
      <c r="C8" s="6">
        <v>0</v>
      </c>
      <c r="D8" s="6">
        <v>0</v>
      </c>
      <c r="E8" s="6">
        <f>E7+C8-D8</f>
        <v>23400000</v>
      </c>
    </row>
    <row r="9" spans="1:5" x14ac:dyDescent="0.25">
      <c r="A9" s="5" t="s">
        <v>145</v>
      </c>
      <c r="B9" s="5" t="s">
        <v>146</v>
      </c>
      <c r="C9" s="6">
        <v>0</v>
      </c>
      <c r="D9" s="6">
        <f>'経費明細'!H13</f>
        <v>15066665</v>
      </c>
      <c r="E9" s="6">
        <f>E8+C9-D9</f>
        <v>8333335</v>
      </c>
    </row>
    <row r="10" spans="1:5" s="3" customFormat="1" x14ac:dyDescent="0.25">
      <c r="A10" s="8" t="s">
        <v>147</v>
      </c>
      <c r="B10" s="8" t="s">
        <v>148</v>
      </c>
      <c r="E10" s="9">
        <f>MAX(E5:E9)</f>
        <v>23400000</v>
      </c>
    </row>
    <row r="11" spans="1:5" s="2" customFormat="1" x14ac:dyDescent="0.25">
      <c r="A11" s="2" t="s">
        <v>149</v>
      </c>
      <c r="B11" s="2"/>
      <c r="C11" s="2"/>
      <c r="D11" s="2"/>
      <c r="E11" s="2"/>
    </row>
    <row r="12" spans="1:5" s="2" customFormat="1" x14ac:dyDescent="0.25">
      <c r="A12" s="2" t="s">
        <v>150</v>
      </c>
      <c r="B12" s="2"/>
      <c r="C12" s="2"/>
      <c r="D12" s="2"/>
      <c r="E12" s="2"/>
    </row>
  </sheetData>
  <mergeCells count="4">
    <mergeCell ref="A1:E1"/>
    <mergeCell ref="A2:E2"/>
    <mergeCell ref="A11:E11"/>
    <mergeCell ref="A12:E1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8" customWidth="1"/>
    <col min="3" max="3" width="20" customWidth="1"/>
    <col min="4" max="4" width="14" customWidth="1"/>
    <col min="5" max="5" width="12" customWidth="1"/>
    <col min="6" max="6" width="42" customWidth="1"/>
  </cols>
  <sheetData>
    <row r="1" ht="22" customHeight="1" spans="1:6" s="1" customFormat="1" x14ac:dyDescent="0.25">
      <c r="A1" s="1" t="s">
        <v>151</v>
      </c>
      <c r="B1" s="1"/>
      <c r="C1" s="1"/>
      <c r="D1" s="1"/>
      <c r="E1" s="1"/>
      <c r="F1" s="1"/>
    </row>
    <row r="2" spans="1:6" s="2" customFormat="1" x14ac:dyDescent="0.25">
      <c r="A2" s="2" t="s">
        <v>1</v>
      </c>
      <c r="B2" s="2"/>
      <c r="C2" s="2"/>
      <c r="D2" s="2"/>
      <c r="E2" s="2"/>
      <c r="F2" s="2"/>
    </row>
    <row r="4" spans="1:6" s="3" customFormat="1" x14ac:dyDescent="0.25">
      <c r="A4" s="4" t="s">
        <v>152</v>
      </c>
      <c r="B4" s="4" t="s">
        <v>3</v>
      </c>
      <c r="C4" s="4" t="s">
        <v>153</v>
      </c>
      <c r="D4" s="4" t="s">
        <v>154</v>
      </c>
      <c r="E4" s="4" t="s">
        <v>155</v>
      </c>
      <c r="F4" s="4" t="s">
        <v>156</v>
      </c>
    </row>
    <row r="5" spans="1:6" x14ac:dyDescent="0.25">
      <c r="A5" s="5" t="s">
        <v>157</v>
      </c>
      <c r="B5" s="5" t="s">
        <v>158</v>
      </c>
      <c r="C5" s="5" t="s">
        <v>159</v>
      </c>
      <c r="D5" s="5" t="s">
        <v>160</v>
      </c>
      <c r="E5" s="5" t="s">
        <v>161</v>
      </c>
      <c r="F5" s="5" t="s">
        <v>162</v>
      </c>
    </row>
    <row r="6" spans="1:6" x14ac:dyDescent="0.25">
      <c r="A6" s="5" t="s">
        <v>163</v>
      </c>
      <c r="B6" s="5" t="s">
        <v>158</v>
      </c>
      <c r="C6" s="5" t="s">
        <v>164</v>
      </c>
      <c r="D6" s="5" t="s">
        <v>165</v>
      </c>
      <c r="E6" s="5" t="s">
        <v>166</v>
      </c>
      <c r="F6" s="5" t="s">
        <v>167</v>
      </c>
    </row>
    <row r="7" spans="1:6" x14ac:dyDescent="0.25">
      <c r="A7" s="5" t="s">
        <v>168</v>
      </c>
      <c r="B7" s="5" t="s">
        <v>158</v>
      </c>
      <c r="C7" s="5" t="s">
        <v>169</v>
      </c>
      <c r="D7" s="5" t="s">
        <v>170</v>
      </c>
      <c r="E7" s="5" t="s">
        <v>166</v>
      </c>
      <c r="F7" s="5" t="s">
        <v>171</v>
      </c>
    </row>
    <row r="8" spans="1:6" x14ac:dyDescent="0.25">
      <c r="A8" s="5" t="s">
        <v>172</v>
      </c>
      <c r="B8" s="5" t="s">
        <v>9</v>
      </c>
      <c r="C8" s="5" t="s">
        <v>173</v>
      </c>
      <c r="D8" s="5" t="s">
        <v>174</v>
      </c>
      <c r="E8" s="5" t="s">
        <v>175</v>
      </c>
      <c r="F8" s="5" t="s">
        <v>176</v>
      </c>
    </row>
    <row r="9" spans="1:6" x14ac:dyDescent="0.25">
      <c r="A9" s="5" t="s">
        <v>177</v>
      </c>
      <c r="B9" s="5" t="s">
        <v>158</v>
      </c>
      <c r="C9" s="5" t="s">
        <v>178</v>
      </c>
      <c r="D9" s="5" t="s">
        <v>179</v>
      </c>
      <c r="E9" s="5" t="s">
        <v>166</v>
      </c>
      <c r="F9" s="5" t="s">
        <v>180</v>
      </c>
    </row>
    <row r="10" spans="1:6" x14ac:dyDescent="0.25">
      <c r="A10" s="5" t="s">
        <v>181</v>
      </c>
      <c r="B10" s="5" t="s">
        <v>158</v>
      </c>
      <c r="C10" s="5" t="s">
        <v>182</v>
      </c>
      <c r="D10" s="5" t="s">
        <v>183</v>
      </c>
      <c r="E10" s="5" t="s">
        <v>161</v>
      </c>
      <c r="F10" s="5" t="s">
        <v>184</v>
      </c>
    </row>
    <row r="11" spans="1:6" x14ac:dyDescent="0.25">
      <c r="A11" s="5" t="s">
        <v>185</v>
      </c>
      <c r="B11" s="5" t="s">
        <v>158</v>
      </c>
      <c r="C11" s="5" t="s">
        <v>186</v>
      </c>
      <c r="D11" s="5" t="s">
        <v>187</v>
      </c>
      <c r="E11" s="5" t="s">
        <v>175</v>
      </c>
      <c r="F11" s="5" t="s">
        <v>188</v>
      </c>
    </row>
    <row r="12" spans="1:6" x14ac:dyDescent="0.25">
      <c r="A12" s="5" t="s">
        <v>189</v>
      </c>
      <c r="B12" s="5" t="s">
        <v>158</v>
      </c>
      <c r="C12" s="5" t="s">
        <v>190</v>
      </c>
      <c r="D12" s="5" t="s">
        <v>191</v>
      </c>
      <c r="E12" s="5" t="s">
        <v>161</v>
      </c>
      <c r="F12" s="5" t="s">
        <v>192</v>
      </c>
    </row>
    <row r="13" spans="1:6" x14ac:dyDescent="0.25">
      <c r="A13" s="5" t="s">
        <v>193</v>
      </c>
      <c r="B13" s="5" t="s">
        <v>9</v>
      </c>
      <c r="C13" s="5" t="s">
        <v>194</v>
      </c>
      <c r="D13" s="5" t="s">
        <v>195</v>
      </c>
      <c r="E13" s="5" t="s">
        <v>175</v>
      </c>
      <c r="F13" s="5" t="s">
        <v>196</v>
      </c>
    </row>
    <row r="14" spans="1:6" x14ac:dyDescent="0.25">
      <c r="A14" s="5" t="s">
        <v>197</v>
      </c>
      <c r="B14" s="5" t="s">
        <v>9</v>
      </c>
      <c r="C14" s="5" t="s">
        <v>198</v>
      </c>
      <c r="D14" s="5" t="s">
        <v>199</v>
      </c>
      <c r="E14" s="5" t="s">
        <v>175</v>
      </c>
      <c r="F14" s="5" t="s">
        <v>200</v>
      </c>
    </row>
    <row r="15" spans="1:6" x14ac:dyDescent="0.25">
      <c r="A15" s="5" t="s">
        <v>201</v>
      </c>
      <c r="B15" s="5" t="s">
        <v>202</v>
      </c>
      <c r="C15" s="5" t="s">
        <v>203</v>
      </c>
      <c r="D15" s="5" t="s">
        <v>170</v>
      </c>
      <c r="E15" s="5" t="s">
        <v>175</v>
      </c>
      <c r="F15" s="5" t="s">
        <v>204</v>
      </c>
    </row>
    <row r="16" spans="1:6" x14ac:dyDescent="0.25">
      <c r="A16" s="5" t="s">
        <v>205</v>
      </c>
      <c r="B16" s="5" t="s">
        <v>158</v>
      </c>
      <c r="C16" s="5" t="s">
        <v>206</v>
      </c>
      <c r="D16" s="5" t="s">
        <v>179</v>
      </c>
      <c r="E16" s="5" t="s">
        <v>161</v>
      </c>
      <c r="F16" s="5" t="s">
        <v>207</v>
      </c>
    </row>
    <row r="17" spans="1:6" x14ac:dyDescent="0.25">
      <c r="A17" s="5" t="s">
        <v>208</v>
      </c>
      <c r="B17" s="5" t="s">
        <v>158</v>
      </c>
      <c r="C17" s="5" t="s">
        <v>209</v>
      </c>
      <c r="D17" s="5" t="s">
        <v>210</v>
      </c>
      <c r="E17" s="5" t="s">
        <v>175</v>
      </c>
      <c r="F17" s="5" t="s">
        <v>211</v>
      </c>
    </row>
    <row r="18" spans="1:6" s="2" customFormat="1" x14ac:dyDescent="0.25">
      <c r="A18" s="2" t="s">
        <v>212</v>
      </c>
      <c r="B18" s="2"/>
      <c r="C18" s="2"/>
      <c r="D18" s="2"/>
      <c r="E18" s="2"/>
      <c r="F18" s="2"/>
    </row>
  </sheetData>
  <mergeCells count="3">
    <mergeCell ref="A1:F1"/>
    <mergeCell ref="A2:F2"/>
    <mergeCell ref="A18:F18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48" customWidth="1"/>
    <col min="3" max="4" width="14" customWidth="1"/>
    <col min="5" max="5" width="40" customWidth="1"/>
  </cols>
  <sheetData>
    <row r="1" ht="22" customHeight="1" spans="1:5" s="1" customFormat="1" x14ac:dyDescent="0.25">
      <c r="A1" s="1" t="s">
        <v>213</v>
      </c>
      <c r="B1" s="1"/>
      <c r="C1" s="1"/>
      <c r="D1" s="1"/>
      <c r="E1" s="1"/>
    </row>
    <row r="2" spans="1:5" s="2" customFormat="1" x14ac:dyDescent="0.25">
      <c r="A2" s="2" t="s">
        <v>1</v>
      </c>
      <c r="B2" s="2"/>
      <c r="C2" s="2"/>
      <c r="D2" s="2"/>
      <c r="E2" s="2"/>
    </row>
    <row r="4" spans="1:5" s="3" customFormat="1" x14ac:dyDescent="0.25">
      <c r="A4" s="4" t="s">
        <v>214</v>
      </c>
      <c r="B4" s="4" t="s">
        <v>215</v>
      </c>
      <c r="C4" s="4" t="s">
        <v>216</v>
      </c>
      <c r="D4" s="4" t="s">
        <v>217</v>
      </c>
      <c r="E4" s="4" t="s">
        <v>156</v>
      </c>
    </row>
    <row r="5" spans="1:5" x14ac:dyDescent="0.25">
      <c r="A5" s="5" t="s">
        <v>218</v>
      </c>
      <c r="B5" s="5" t="s">
        <v>219</v>
      </c>
      <c r="C5" s="5" t="s">
        <v>220</v>
      </c>
      <c r="D5" s="5" t="s">
        <v>220</v>
      </c>
      <c r="E5" s="5" t="s">
        <v>221</v>
      </c>
    </row>
    <row r="6" spans="1:5" x14ac:dyDescent="0.25">
      <c r="A6" s="5" t="s">
        <v>222</v>
      </c>
      <c r="B6" s="5" t="s">
        <v>223</v>
      </c>
      <c r="C6" s="5" t="s">
        <v>220</v>
      </c>
      <c r="D6" s="5" t="s">
        <v>220</v>
      </c>
      <c r="E6" s="5" t="s">
        <v>224</v>
      </c>
    </row>
    <row r="7" spans="1:5" x14ac:dyDescent="0.25">
      <c r="A7" s="5" t="s">
        <v>225</v>
      </c>
      <c r="B7" s="5" t="s">
        <v>226</v>
      </c>
      <c r="C7" s="5" t="s">
        <v>220</v>
      </c>
      <c r="D7" s="5" t="s">
        <v>220</v>
      </c>
      <c r="E7" s="5" t="s">
        <v>227</v>
      </c>
    </row>
    <row r="8" spans="1:5" x14ac:dyDescent="0.25">
      <c r="A8" s="5" t="s">
        <v>228</v>
      </c>
      <c r="B8" s="5" t="s">
        <v>229</v>
      </c>
      <c r="C8" s="5" t="s">
        <v>220</v>
      </c>
      <c r="D8" s="5" t="s">
        <v>220</v>
      </c>
      <c r="E8" s="5" t="s">
        <v>230</v>
      </c>
    </row>
    <row r="9" spans="1:5" s="3" customFormat="1" x14ac:dyDescent="0.25">
      <c r="A9" s="8" t="s">
        <v>231</v>
      </c>
      <c r="B9" s="8" t="s">
        <v>232</v>
      </c>
      <c r="C9" s="8" t="s">
        <v>220</v>
      </c>
      <c r="D9" s="8" t="s">
        <v>220</v>
      </c>
      <c r="E9" s="8" t="s">
        <v>233</v>
      </c>
    </row>
    <row r="10" spans="1:5" x14ac:dyDescent="0.25">
      <c r="A10" s="5" t="s">
        <v>234</v>
      </c>
      <c r="B10" s="5" t="s">
        <v>235</v>
      </c>
      <c r="C10" s="5" t="s">
        <v>220</v>
      </c>
      <c r="D10" s="5" t="s">
        <v>220</v>
      </c>
      <c r="E10" s="5" t="s">
        <v>236</v>
      </c>
    </row>
    <row r="11" spans="1:5" x14ac:dyDescent="0.25">
      <c r="A11" s="5" t="s">
        <v>237</v>
      </c>
      <c r="B11" s="5" t="s">
        <v>238</v>
      </c>
      <c r="C11" s="5" t="s">
        <v>220</v>
      </c>
      <c r="D11" s="5" t="s">
        <v>220</v>
      </c>
      <c r="E11" s="5" t="s">
        <v>239</v>
      </c>
    </row>
    <row r="12" spans="1:5" x14ac:dyDescent="0.25">
      <c r="A12" s="5" t="s">
        <v>240</v>
      </c>
      <c r="B12" s="5" t="s">
        <v>241</v>
      </c>
      <c r="C12" s="5" t="s">
        <v>220</v>
      </c>
      <c r="D12" s="5" t="s">
        <v>220</v>
      </c>
      <c r="E12" s="5" t="s">
        <v>242</v>
      </c>
    </row>
    <row r="13" spans="1:5" s="10" customFormat="1" x14ac:dyDescent="0.25">
      <c r="A13" s="11" t="s">
        <v>243</v>
      </c>
      <c r="B13" s="11"/>
      <c r="C13" s="11"/>
      <c r="D13" s="11"/>
      <c r="E13" s="11"/>
    </row>
    <row r="14" spans="1:5" x14ac:dyDescent="0.25">
      <c r="A14" s="5" t="s">
        <v>244</v>
      </c>
      <c r="B14" s="5" t="s">
        <v>245</v>
      </c>
      <c r="C14" s="5" t="s">
        <v>220</v>
      </c>
      <c r="D14" s="5" t="s">
        <v>220</v>
      </c>
      <c r="E14" s="5" t="s">
        <v>246</v>
      </c>
    </row>
    <row r="15" spans="1:5" x14ac:dyDescent="0.25">
      <c r="A15" s="5" t="s">
        <v>247</v>
      </c>
      <c r="B15" s="5" t="s">
        <v>248</v>
      </c>
      <c r="C15" s="5" t="s">
        <v>220</v>
      </c>
      <c r="D15" s="5" t="s">
        <v>220</v>
      </c>
      <c r="E15" s="5" t="s">
        <v>249</v>
      </c>
    </row>
    <row r="16" spans="1:5" x14ac:dyDescent="0.25">
      <c r="A16" s="5" t="s">
        <v>250</v>
      </c>
      <c r="B16" s="5" t="s">
        <v>251</v>
      </c>
      <c r="C16" s="5" t="s">
        <v>220</v>
      </c>
      <c r="D16" s="5" t="s">
        <v>220</v>
      </c>
      <c r="E16" s="5" t="s">
        <v>252</v>
      </c>
    </row>
    <row r="17" spans="1:5" x14ac:dyDescent="0.25">
      <c r="A17" s="5" t="s">
        <v>253</v>
      </c>
      <c r="B17" s="5" t="s">
        <v>254</v>
      </c>
      <c r="C17" s="5" t="s">
        <v>220</v>
      </c>
      <c r="D17" s="5" t="s">
        <v>220</v>
      </c>
      <c r="E17" s="5" t="s">
        <v>255</v>
      </c>
    </row>
    <row r="18" spans="1:5" x14ac:dyDescent="0.25">
      <c r="A18" s="5" t="s">
        <v>256</v>
      </c>
      <c r="B18" s="5" t="s">
        <v>257</v>
      </c>
      <c r="C18" s="5" t="s">
        <v>220</v>
      </c>
      <c r="D18" s="5" t="s">
        <v>220</v>
      </c>
      <c r="E18" s="5" t="s">
        <v>258</v>
      </c>
    </row>
    <row r="19" spans="1:5" x14ac:dyDescent="0.25">
      <c r="A19" s="5" t="s">
        <v>259</v>
      </c>
      <c r="B19" s="5" t="s">
        <v>260</v>
      </c>
      <c r="C19" s="5" t="s">
        <v>220</v>
      </c>
      <c r="D19" s="5" t="s">
        <v>220</v>
      </c>
      <c r="E19" s="5" t="s">
        <v>261</v>
      </c>
    </row>
    <row r="20" spans="1:5" x14ac:dyDescent="0.25">
      <c r="A20" s="5" t="s">
        <v>262</v>
      </c>
      <c r="B20" s="5" t="s">
        <v>263</v>
      </c>
      <c r="C20" s="5" t="s">
        <v>220</v>
      </c>
      <c r="D20" s="5" t="s">
        <v>220</v>
      </c>
      <c r="E20" s="5" t="s">
        <v>264</v>
      </c>
    </row>
    <row r="21" spans="1:5" s="2" customFormat="1" x14ac:dyDescent="0.25">
      <c r="A21" s="2" t="s">
        <v>265</v>
      </c>
      <c r="B21" s="2"/>
      <c r="C21" s="2"/>
      <c r="D21" s="2"/>
      <c r="E21" s="2"/>
    </row>
  </sheetData>
  <mergeCells count="4">
    <mergeCell ref="A1:E1"/>
    <mergeCell ref="A2:E2"/>
    <mergeCell ref="A13:E13"/>
    <mergeCell ref="A21:E2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90" customWidth="1"/>
  </cols>
  <sheetData>
    <row r="1" ht="22" customHeight="1" spans="1:2" s="1" customFormat="1" x14ac:dyDescent="0.25">
      <c r="A1" s="1" t="s">
        <v>266</v>
      </c>
      <c r="B1" s="1"/>
    </row>
    <row r="2" spans="1:2" s="2" customFormat="1" x14ac:dyDescent="0.25">
      <c r="A2" s="2" t="s">
        <v>1</v>
      </c>
      <c r="B2" s="2"/>
    </row>
    <row r="4" spans="1:2" s="3" customFormat="1" x14ac:dyDescent="0.25">
      <c r="A4" s="4" t="s">
        <v>267</v>
      </c>
      <c r="B4" s="4" t="s">
        <v>96</v>
      </c>
    </row>
    <row r="5" spans="1:2" x14ac:dyDescent="0.25">
      <c r="A5" s="5" t="s">
        <v>268</v>
      </c>
      <c r="B5" s="5" t="s">
        <v>269</v>
      </c>
    </row>
    <row r="6" spans="1:2" x14ac:dyDescent="0.25">
      <c r="A6" s="5" t="s">
        <v>270</v>
      </c>
      <c r="B6" s="5" t="s">
        <v>271</v>
      </c>
    </row>
    <row r="7" spans="1:2" x14ac:dyDescent="0.25">
      <c r="A7" s="5" t="s">
        <v>272</v>
      </c>
      <c r="B7" s="5" t="s">
        <v>273</v>
      </c>
    </row>
    <row r="8" spans="1:2" x14ac:dyDescent="0.25">
      <c r="A8" s="5" t="s">
        <v>274</v>
      </c>
      <c r="B8" s="5" t="s">
        <v>275</v>
      </c>
    </row>
    <row r="9" spans="1:2" x14ac:dyDescent="0.25">
      <c r="A9" s="5" t="s">
        <v>276</v>
      </c>
      <c r="B9" s="5" t="s">
        <v>277</v>
      </c>
    </row>
    <row r="10" spans="1:2" x14ac:dyDescent="0.25">
      <c r="A10" s="5" t="s">
        <v>278</v>
      </c>
      <c r="B10" s="5" t="s">
        <v>279</v>
      </c>
    </row>
    <row r="11" spans="1:2" x14ac:dyDescent="0.25">
      <c r="A11" s="5" t="s">
        <v>280</v>
      </c>
      <c r="B11" s="5" t="s">
        <v>281</v>
      </c>
    </row>
    <row r="12" spans="1:2" x14ac:dyDescent="0.25">
      <c r="A12" s="5" t="s">
        <v>282</v>
      </c>
      <c r="B12" s="5" t="s">
        <v>283</v>
      </c>
    </row>
    <row r="13" spans="1:2" x14ac:dyDescent="0.25">
      <c r="A13" s="5" t="s">
        <v>104</v>
      </c>
      <c r="B13" s="5" t="s">
        <v>284</v>
      </c>
    </row>
    <row r="14" spans="1:2" s="2" customFormat="1" x14ac:dyDescent="0.25">
      <c r="A14" s="2" t="s">
        <v>285</v>
      </c>
      <c r="B14" s="2"/>
    </row>
  </sheetData>
  <mergeCells count="3">
    <mergeCell ref="A1:B1"/>
    <mergeCell ref="A2:B2"/>
    <mergeCell ref="A14:B1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制度診断</vt:lpstr>
      <vt:lpstr>経費明細</vt:lpstr>
      <vt:lpstr>資金繰り</vt:lpstr>
      <vt:lpstr>必要書類チェック</vt:lpstr>
      <vt:lpstr>スケジュール</vt:lpstr>
      <vt:lpstr>事業計画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2026-07-03T07:33:35Z</dcterms:created>
  <dcterms:modified xsi:type="dcterms:W3CDTF">2026-07-03T07:33:35Z</dcterms:modified>
</cp:coreProperties>
</file>