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制度診断" state="visible" r:id="rId4"/>
    <sheet sheetId="2" name="経費明細" state="visible" r:id="rId5"/>
    <sheet sheetId="3" name="資金繰り" state="visible" r:id="rId6"/>
    <sheet sheetId="4" name="必要書類チェック" state="visible" r:id="rId7"/>
    <sheet sheetId="5" name="スケジュール" state="visible" r:id="rId8"/>
    <sheet sheetId="6" name="事業計画" state="visible" r:id="rId9"/>
  </sheets>
  <calcPr calcId="171027"/>
</workbook>
</file>

<file path=xl/sharedStrings.xml><?xml version="1.0" encoding="utf-8"?>
<sst xmlns="http://schemas.openxmlformats.org/spreadsheetml/2006/main" count="318" uniqueCount="227">
  <si>
    <t>サンプル建設株式会社　制度診断</t>
  </si>
  <si>
    <t>作成者：____________　査閲者：____________　作成日：______／__／__　［補助金・助成金 申請支援］</t>
  </si>
  <si>
    <t>制度名</t>
  </si>
  <si>
    <t>区分</t>
  </si>
  <si>
    <t>所管</t>
  </si>
  <si>
    <t>上限額</t>
  </si>
  <si>
    <t>助成率</t>
  </si>
  <si>
    <t>主な要件</t>
  </si>
  <si>
    <t>対象経費</t>
  </si>
  <si>
    <t>上乗せ等</t>
  </si>
  <si>
    <t>留意点</t>
  </si>
  <si>
    <t>該当性</t>
  </si>
  <si>
    <t>申請可否</t>
  </si>
  <si>
    <t>人材開発支援助成金 建設労働者技能実習コース（経費助成・賃金助成）</t>
  </si>
  <si>
    <t>助成金</t>
  </si>
  <si>
    <t>厚生労働省（都道府県労働局＝長野労働局）</t>
  </si>
  <si>
    <t>経費助成は1つの技能実習につき1人10万円、賃金助成は1つの技能実習につき1人20日分が上限。経費助成＋賃金助成＋賃金向上助成・資格等手当助成の合計で、支給申請日を基準とする一事業年度（4/1〜3/31）あたり500万円</t>
  </si>
  <si>
    <t>経費助成：雇用保険被保険者21人以上の中小建設事業主は、35歳未満の労働者7/10・35歳以上9/20（20人以下は3/4）。賃金助成：21人以上は8,550円/日（建設キャリアアップシステムの技能者情報登録者は9,405円/日）。賃金要件（1年以内に5%以上）または資格等手当要件（3%以上）を満たすと、経費3/20（1人2万円まで）・賃金1,750円/日を上乗せ</t>
  </si>
  <si>
    <t>中小建設事業主（資本金3億円以下または常時雇用する労働者300人以下の建設事業主）であること・雇用管理責任者を選任していること・技能実習を受講させる日にも通常の賃金以上を支払うこと（所定外・休日の受講は割増賃金）。中小建設事業主以外は、女性建設労働者の技能実習の経費助成（3/5）に限られ、賃金助成は無い。</t>
  </si>
  <si>
    <t>受講料（登録教習機関が実施する技能講習・特別教育等を受講させた場合の実費。消費税相当額も支給対象経費に含む）・技術検定（1級・2級施工管理）の講習の受講料（受講開始日に教育訓練給付の対象講座で、指定教育訓練実施者が行うものに限る）・事業主自ら実施する場合の部外指導員の謝金・交通費・実習場所と建設機械の借上料・教材費・賃金助成（通学制または同時双方向の通信で1日3時間以上受講した日に限る）</t>
  </si>
  <si>
    <t>採択審査が無いため加点は無い。代わりに上乗せ措置がある：①賃金要件＝算定対象の建設労働者の毎月決まって支払われる賃金を、支給対象事業の終了日の翌日から1年以内に5%以上増加させる、②資格等手当要件＝資格等手当を就業規則等に定めて全員に支払い、賃金を3%以上増加させる。③建設キャリアアップシステムの技能者情報登録者は賃金助成が日額9,405円になる（支給申請時点で登録申請中の者も対象）</t>
  </si>
  <si>
    <t>①技能講習（労働安全衛生法別表第18）は登録教習機関が実施するものを受講させる場合だけが対象で、自社では実施できない。②登録教習機関・指定教育訓練実施者の講習を受講させるだけなら計画届は不要（一部でも自社で実施する場合は、実施日の3か月前から原則1週間前までに計画届）。③支給申請は技能実習の終了日の翌日から2か月以内（その期間の賃金支払日から申請期限まで2週間に満たない場合は、賃金支払日から2週間以内）。④受講料を本人から徴収すると対象外。職場で業務に就かせたままの訓練（OJT）も対象外。⑤一度提出した書類は差し替え・訂正ができない。</t>
  </si>
  <si>
    <t>高</t>
  </si>
  <si>
    <t>申請推奨</t>
  </si>
  <si>
    <t>人材確保等支援助成金 建設キャリアアップシステム等活用促進コース（雇用管理改善促進事業）</t>
  </si>
  <si>
    <t>厚生労働省（都道府県労働局）</t>
  </si>
  <si>
    <t>算定対象となる建設技能者1人につき16万円。支給申請日を基準とする一事業年度あたり160万円</t>
  </si>
  <si>
    <t>定額（1人16万円）</t>
  </si>
  <si>
    <t>中小建設事業主・雇用管理責任者の選任・雇用する全ての建設技能者のCCUS技能者登録（詳細型）が完了していること・レベル判定で昇格評定を受けた建設技能者の賃金を5%以上増加させる旨を給与規程等に定めて実際に支払うこと・事業開始日の6か月前から支給申請書の提出日まで事業主都合の離職者を出していないこと。</t>
  </si>
  <si>
    <t>経費の補填ではなく、昇格評定を受けて賃金を5%以上増やした建設技能者の人数に応じた定額</t>
  </si>
  <si>
    <t>なし（定額）</t>
  </si>
  <si>
    <t>当社の建設技能者のCCUS登録は約8割で、全員の詳細型登録が未完了のため現時点では要件を満たさない。一律の定期昇給ではなく、能力評価（レベル判定）で昇格評定を受けた技能者の賃金を昇格に連動して5%以上増やす規程が要る。2027年4月の改定で狙う場合、計画届は増額改定日の属する月の初日の6か月前から2か月前の前日まで＝2026年10月1日〜2027年1月31日に出す。支給申請は増額改定後の賃金算定期間（12か月）の末日の翌日から原則2か月以内で、入金は早くても2028年度になる。中小建設事業主の判定は、支給要領上は計画届の届出日の資本金・常時雇用労働者数で確認される。</t>
  </si>
  <si>
    <t>中</t>
  </si>
  <si>
    <t>検討</t>
  </si>
  <si>
    <t>人材確保等支援助成金 若年者及び女性に魅力ある職場づくり事業コース（建設分野）</t>
  </si>
  <si>
    <t>経費等助成＋賃金向上助成＋定着助成の合計で、支給申請日を基準とする一事業年度あたり200万円（定着助成は1人42万円・一事業年度3人まで）</t>
  </si>
  <si>
    <t>中小建設事業主は支給対象費用の3/5、中小建設事業主以外は9/20。雇用管理研修等の受講は1人9,500円/日（最大6日）</t>
  </si>
  <si>
    <t>Aの建設事業主・雇用管理責任者の選任・若年者及び女性に魅力ある職場づくり事業を実施すること（事業実施期間は最大1年間）。</t>
  </si>
  <si>
    <t>部外講師の謝金（1人1日30,700円まで）・社会保険労務士等へのコンサルティング料・バス等の借上料（1人9,000円まで）</t>
  </si>
  <si>
    <t>なし</t>
  </si>
  <si>
    <t>新卒採用（2027年4月入社）の現場見学会・インターンシップ・入職後研修を1年の計画に組めば、①の啓発活動（現場見学会等）の参加者から採用し、その採用者に②の技能向上の取組を行い、③雇用管理研修を受講する、という流れを同一の年間計画で行う事業として定着助成（6か月定着で1人42万円）まで狙える。今期の技能実習コースと費用を二重に計上しないこと（同じ講習を両方に載せない）。</t>
  </si>
  <si>
    <t>トライアル雇用助成金 若年・女性建設労働者トライアルコース</t>
  </si>
  <si>
    <t>厚生労働省（都道府県労働局・ハローワーク）</t>
  </si>
  <si>
    <t>1人につき月4万円×3か月＝12万円まで（就労日数の割合に応じて減額）</t>
  </si>
  <si>
    <t>定額（月4万円）</t>
  </si>
  <si>
    <t>Aの中小建設事業主・雇用管理責任者の選任・トライアル雇用助成金（一般トライアルコースまたは障害者トライアルコース）の支給決定を受けること・対象者が建設現場作業（建設作業または施工管理）に従事すること。</t>
  </si>
  <si>
    <t>経費の補填ではなく、試行雇用した人数と月数に応じた定額</t>
  </si>
  <si>
    <t>前提となる一般トライアルコースはハローワーク等の紹介による試行雇用が要件。当社の採用は新卒一括と求人媒体が中心で、紹介経由の試行雇用の予定が無いため今期は見送る。中途の技能者をハローワーク経由で採る方針に変えるなら再検討する。</t>
  </si>
  <si>
    <t>低</t>
  </si>
  <si>
    <t>見送り</t>
  </si>
  <si>
    <t>人材開発支援助成金 建設労働者認定訓練コース</t>
  </si>
  <si>
    <t>賃金助成は1人1日3,800円（賃金要件等を満たすと1,000円上乗せ）</t>
  </si>
  <si>
    <t>経費助成は対象経費の1/6（訓練の実施者向け）／賃金助成は3,800円/人日</t>
  </si>
  <si>
    <t>中小建設事業主・雇用管理責任者の選任に加え、賃金助成は人材開発支援助成金（人材育成支援コース）の支給決定を受けていること（認定訓練を行う施設に労働者を赴かせる場合に限る）。当社は認定訓練校（職業訓練法人等）に若手を通わせる計画が無い。</t>
  </si>
  <si>
    <t>認定訓練を受講させた日の賃金（賃金助成）</t>
  </si>
  <si>
    <t>技能実習コースとは対象の訓練が違う（認定訓練は都道府県の認定を受けた長期の職業訓練）。都道府県の補助を受けて行われる認定訓練は技能実習コースの対象にならないため、同じ訓練を両方に載せることはできない。</t>
  </si>
  <si>
    <t>人材確保等支援助成金 作業員宿舎等設置助成コース（建設分野）</t>
  </si>
  <si>
    <t>作業員宿舎は建設労働者の数×25万円（石川県）</t>
  </si>
  <si>
    <t>女性専用作業員施設は対象経費の3/5（賃金要件を満たすと3/20上乗せ）／作業員施設・賃貸住宅は2/3（石川県）</t>
  </si>
  <si>
    <t>女性専用作業員施設：Aの中小建設事業主・雇用管理責任者の選任・自ら施工管理を行う建設工事現場に女性建設労働者のための作業員施設を賃借により設置すること（全国が対象）。作業員宿舎・作業員施設・賃貸住宅の整備：石川県が対象。</t>
  </si>
  <si>
    <t>女性専用作業員施設の設置・賃借の経費</t>
  </si>
  <si>
    <t>作業員宿舎等の整備（石川県）は、当社が長野県で施工しているため対象外。女性専用作業員施設は全国が対象で、女性の技能者を自社が施工管理する現場に配属する時点で、更衣室・トイレ等を賃借で設置すれば対象になり得る。今期は配属予定が無いため見送る。</t>
  </si>
  <si>
    <t>※ 上限額・助成率・要件は年度の支給要領で変わります。必ず最新の支給要領で確認してください。</t>
  </si>
  <si>
    <t>サンプル建設株式会社　経費明細</t>
  </si>
  <si>
    <t>費目区分</t>
  </si>
  <si>
    <t>内容</t>
  </si>
  <si>
    <t>単価(円)</t>
  </si>
  <si>
    <t>数量</t>
  </si>
  <si>
    <t xml:space="preserve">金額(円)
＝単価×数量</t>
  </si>
  <si>
    <t xml:space="preserve">助成対象
／対象外</t>
  </si>
  <si>
    <t xml:space="preserve">助成率
(入力)</t>
  </si>
  <si>
    <t xml:space="preserve">助成額(円)
＝対象額×助成率</t>
  </si>
  <si>
    <t xml:space="preserve">自己負担(円)
＝金額−助成額</t>
  </si>
  <si>
    <t>備考</t>
  </si>
  <si>
    <t>受講料</t>
  </si>
  <si>
    <t>研修費（受講料）車両系建設機械（整地・運搬・積込用及び掘削用）運転技能講習｜35歳未満6名×110,000円</t>
  </si>
  <si>
    <t>助成対象</t>
  </si>
  <si>
    <t>登録教習機関が実施（学科13時間・実技25時間／6日）。助成額は1人あたり77,000円で上限10万円の内。受講料は税込（消費税相当額も支給対象経費）</t>
  </si>
  <si>
    <t>賃金</t>
  </si>
  <si>
    <t>受講日の賃金（賃金助成）車両系建設機械運転技能講習｜6名×6日×日額15,675円</t>
  </si>
  <si>
    <t>1日3時間以上の通学制の受講日のみ。1人20日分の上限の内。賃金は業務命令による受講のため本来支払うもの</t>
  </si>
  <si>
    <t>研修費（受講料）玉掛け技能講習｜35歳未満6名×28,000円</t>
  </si>
  <si>
    <t>登録教習機関が実施（学科12時間・実技7時間／3日）。車両系の6名と同じ者（技能実習ごとに1人10万円・20日の上限を判定する）</t>
  </si>
  <si>
    <t>受講日の賃金（賃金助成）玉掛け技能講習｜6名×3日×日額15,675円</t>
  </si>
  <si>
    <t>1日3時間以上の通学制の受講日のみ</t>
  </si>
  <si>
    <t>研修費（受講料）小型移動式クレーン運転技能講習｜35歳未満4名×38,000円</t>
  </si>
  <si>
    <t>登録教習機関が実施（学科13時間・実技7時間／3日）</t>
  </si>
  <si>
    <t>受講日の賃金（賃金助成）小型移動式クレーン運転技能講習｜4名×3日×日額15,675円</t>
  </si>
  <si>
    <t>研修費（受講料）足場の組立て等作業主任者技能講習｜35歳以上5名×18,000円</t>
  </si>
  <si>
    <t>登録教習機関が実施（学科13時間／2日）。35歳以上は9/20（35歳未満の7/10より低い）</t>
  </si>
  <si>
    <t>受講日の賃金（賃金助成）足場の組立て等作業主任者技能講習｜5名×2日×日額15,675円</t>
  </si>
  <si>
    <t>賃金助成の日額は年齢で変わらない</t>
  </si>
  <si>
    <t>研修費（受講料）2級土木施工管理技術検定の講習（eラーニング）｜35歳未満3名×140,000円</t>
  </si>
  <si>
    <t>受講開始日に教育訓練給付の対象講座で、指定教育訓練実施者が行うものに限る。助成額は1人あたり98,000円で上限10万円にほぼ達する（受講料が約14.3万円を超えると頭打ち）。技術検定の講習は6か月の期間制限が無い。指定講座であることを受講開始日時点で確認できるまでは、この294,000円を見込額に含めない（含めない場合の見込額は1,441,280円）</t>
  </si>
  <si>
    <t>受講時間の賃金 2級土木施工管理技術検定の講習（eラーニング）｜3名×10日相当×日額15,675円</t>
  </si>
  <si>
    <t>助成対象外</t>
  </si>
  <si>
    <t>【制度上の対象外】賃金助成は通学制または同時双方向の通信で受講した日に限る。eラーニング（オンデマンド）の受講時間は、業務時間内に受講させても賃金助成の対象にならない</t>
  </si>
  <si>
    <t>研修費</t>
  </si>
  <si>
    <t>新規入職者の現場での安全教育（先輩職人の同行指導）｜指導担当者の工数4日×日額15,675円</t>
  </si>
  <si>
    <t>【制度上の対象外】職場で業務に就かせたまま行う訓練（職場訓練）は対象にならない。特別教育として自社で実施するなら、実習内容・時間・指導員の要件を満たしたうえで計画届を出す</t>
  </si>
  <si>
    <t>合計</t>
  </si>
  <si>
    <t>※ 単価・数量・助成率のセルを書き換えると、金額・助成額・自己負担が自動再計算されます。日額定額の助成（賃金助成等）は、日額賃金に対する割合を助成率セルに入れて表しています。1人あたり・年度あたりの上限は別途確認してください。</t>
  </si>
  <si>
    <t>※ 計画届が要るコースは実施前の期限内に提出。費用を本人から徴収すると対象外。消費税相当額を対象経費に含めるかはコースの支給要領で確認。</t>
  </si>
  <si>
    <t>サンプル建設株式会社　資金繰り</t>
  </si>
  <si>
    <t>時点</t>
  </si>
  <si>
    <t>支出(円)</t>
  </si>
  <si>
    <t>入金(円)</t>
  </si>
  <si>
    <t>自己資金所要額 累計(円)</t>
  </si>
  <si>
    <t>要件確認・計画</t>
  </si>
  <si>
    <t>対象者・実施機関・実施日の確認（計画届が要るコースは実施前に提出）</t>
  </si>
  <si>
    <t>実施（支払先行）</t>
  </si>
  <si>
    <t>受講料・実施日の賃金等を自社で支払う。費用全額をいったん自己資金で負担（実施日の賃金は通常どおり支払う人件費で、新たに増える現金支出は受講料等）</t>
  </si>
  <si>
    <t>支給申請</t>
  </si>
  <si>
    <t>実施終了後の期限内に支給申請書と証憑を提出（一度提出した書類は差し替え・訂正不可）</t>
  </si>
  <si>
    <t>助成金入金（支給決定後）</t>
  </si>
  <si>
    <t>労働局の審査・支給決定の後に入金される（助成金は後払い）</t>
  </si>
  <si>
    <t>ピーク自己資金所要額</t>
  </si>
  <si>
    <t>事業期間中に最大限必要となる立替資金（つなぎ資金の目安）</t>
  </si>
  <si>
    <t>※ 助成金は後払い。実施から支給決定・入金まで、費用全額を自社で負担します。支給決定の時期は労働局の審査によります。</t>
  </si>
  <si>
    <t>サンプル建設株式会社　必要書類チェック</t>
  </si>
  <si>
    <t>書類名</t>
  </si>
  <si>
    <t>入手先</t>
  </si>
  <si>
    <t>所要日数目安</t>
  </si>
  <si>
    <t>状況(未/済)</t>
  </si>
  <si>
    <t>留意</t>
  </si>
  <si>
    <t>雇用管理責任者の選任（建設事業を行う事業所ごと）</t>
  </si>
  <si>
    <t>必須</t>
  </si>
  <si>
    <t>社内（建設労働者の雇用の改善等に関する法律5条1項）</t>
  </si>
  <si>
    <t>要確認</t>
  </si>
  <si>
    <t>準備済</t>
  </si>
  <si>
    <t>選任していないと全コースが対象外。支給申請書の「雇用管理責任者」欄で確認される。本社と各営業所で選任済みかを名簿で確かめる。</t>
  </si>
  <si>
    <t>中小建設事業主であることの確認資料（資本金・常時雇用する労働者数）</t>
  </si>
  <si>
    <t>登記事項・雇用保険適用事業所台帳</t>
  </si>
  <si>
    <t>資本金3億円以下または常時雇用300人以下のどちらかで足りる。当社は76名で人数基準を満たすため、上場準備の増資で資本金が3億円を超えても中小建設事業主のまま。支給要領上、技能実習コースは支給申請書の届出日の数値で確認される。</t>
  </si>
  <si>
    <t>受講者名簿（氏名・生年月日・雇用保険被保険者番号・CCUS技能者ID）</t>
  </si>
  <si>
    <t>社内（人事）</t>
  </si>
  <si>
    <t>作成中</t>
  </si>
  <si>
    <t>35歳未満と35歳以上で経費助成の率が違う。訓練期間を通して雇用保険の被保険者で、受講時間が総訓練時間の7割以上の者だけが算定対象になる。</t>
  </si>
  <si>
    <t>受講料の領収書・振込記録（会社名義の支払）と修了証の写し</t>
  </si>
  <si>
    <t>登録教習機関・指定教育訓練実施者</t>
  </si>
  <si>
    <t>未着手</t>
  </si>
  <si>
    <t>制度上の要件は、受講料を本人から徴収していないこと（一部でも徴収すると対象外）。立替精算そのものは禁止されていないが、本人負担の有無を証憑で示せるよう、社内ルールとして会社口座から直接支払う。</t>
  </si>
  <si>
    <t>賃金台帳・出勤簿（受講日に通常の賃金以上を支払った記録）</t>
  </si>
  <si>
    <t>社内（給与）</t>
  </si>
  <si>
    <t>数日</t>
  </si>
  <si>
    <t>受講日は業務命令による労働であり、賃金の支払が確認できないと助成されない。所定外・休日の受講は割増賃金が要る。受講日を欠勤・有給で処理しないよう、給与担当に事前に周知する。</t>
  </si>
  <si>
    <t>教育訓練給付の指定講座であることの確認（技術検定の講習）</t>
  </si>
  <si>
    <t>厚生労働省 教育訓練給付制度 検索システム</t>
  </si>
  <si>
    <t>受講を開始する日において指定講座であることが要件。申込前に講座番号と指定期間を印刷して保存する。</t>
  </si>
  <si>
    <t>支給要件確認申立書（労働関係法令の違反が無いこと等）</t>
  </si>
  <si>
    <t>支給申請様式</t>
  </si>
  <si>
    <t>支給申請日の前日から起算して1年前の日から申請日の前日までの間に労働関係法令の違反があると不支給。ここでの違反は労働基準監督署等から送検された場合等をいい、是正勧告そのものは含まない。ただし未払残業等は上場審査でも問題になるため、労務の是正を先に終える。</t>
  </si>
  <si>
    <t>支給申請書（建技様式第3号）と添付書類</t>
  </si>
  <si>
    <t>長野労働局（雇用関係助成金ポータルで電子申請可）</t>
  </si>
  <si>
    <t>技能実習の終了日の翌日から2か月以内。一度提出した書類は差し替え・訂正ができない。講習ごとに終了日が違うため、期限を講習ごとに管理する。</t>
  </si>
  <si>
    <t>就業規則・賃金規程（資格等手当を定める場合）</t>
  </si>
  <si>
    <t>任意</t>
  </si>
  <si>
    <t>社内（人事・社会保険労務士）</t>
  </si>
  <si>
    <t>資格等手当要件（全員に手当を支払い賃金を3%以上増加）で上乗せを受ける場合に必要。手当の新設は人件費の恒常的な増加であり、上乗せ額と比べて判断する。</t>
  </si>
  <si>
    <t>支給決定通知書と入金記録の保存（5年）</t>
  </si>
  <si>
    <t>長野労働局</t>
  </si>
  <si>
    <t>支給に関して提出した書類は支給（不支給）決定日から5年間保存する。現地確認や報告を求められることがある。</t>
  </si>
  <si>
    <t>※ 必要書類はコース・年度の支給要領で異なります。支給に関して提出した書類は、支給（不支給）決定日から5年間保存してください。</t>
  </si>
  <si>
    <t>サンプル建設株式会社　スケジュール</t>
  </si>
  <si>
    <t>行程</t>
  </si>
  <si>
    <t>標準的な流れ・作業</t>
  </si>
  <si>
    <t>開始予定日(入力)</t>
  </si>
  <si>
    <t>完了予定日(入力)</t>
  </si>
  <si>
    <t>1. 要件の確認</t>
  </si>
  <si>
    <t>中小事業主の判定・雇用管理責任者・対象者（雇用保険の被保険者・年齢区分）・実施機関の確認</t>
  </si>
  <si>
    <t/>
  </si>
  <si>
    <t>判定の基準日はコースの支給要領で確認</t>
  </si>
  <si>
    <t>2. 計画届（要るコースのみ）</t>
  </si>
  <si>
    <t>実施前の期限内に計画届を提出</t>
  </si>
  <si>
    <t>期限を過ぎて実施したものは対象外</t>
  </si>
  <si>
    <t>3. 実施</t>
  </si>
  <si>
    <t>受講・実施日の賃金の支払・領収書と修了証の保全</t>
  </si>
  <si>
    <t>費用の本人徴収、受講日の欠勤・有給処理は対象外</t>
  </si>
  <si>
    <t>4. 支給申請</t>
  </si>
  <si>
    <t>実施終了後の所定期間内に支給申請書と添付書類を提出</t>
  </si>
  <si>
    <t>一度提出した書類は差し替え・訂正不可</t>
  </si>
  <si>
    <t>5. 審査・支給決定・入金</t>
  </si>
  <si>
    <t>労働局の審査（現地確認・追加資料の求めあり）→支給決定→入金</t>
  </si>
  <si>
    <t>入金時期は審査次第。書類は決定日から5年保存</t>
  </si>
  <si>
    <t>―― 詳細工程（この会社向けの生成計画） ――</t>
  </si>
  <si>
    <t>判定・準備</t>
  </si>
  <si>
    <t>2026年10月｜中小建設事業主・雇用管理責任者・CCUS登録の確認。受講者18名の選定と講習の予約。受講料の会社払いと受講日の賃金の扱いを給与担当と決める。（担当：総務部（雇用管理責任者）・工事部）</t>
  </si>
  <si>
    <t>登録教習機関・指定教育訓練実施者の講習だけなので計画届は不要。自社で特別教育を行うなら、実施日の3か月前から原則1週間前までに計画届。</t>
  </si>
  <si>
    <t>技術検定の講習（eラーニング）</t>
  </si>
  <si>
    <t>2026年10月〜2027年3月｜施工管理の若手3名が2級土木施工管理の講習を受講（業務時間内の受講枠を週1回設ける）。（担当：工事部・受講者）</t>
  </si>
  <si>
    <t>経費助成のみ。受講時間の賃金は助成対象外（オンデマンドのため）。</t>
  </si>
  <si>
    <t>技能講習①</t>
  </si>
  <si>
    <t>2026年11月｜車両系建設機械（整地・運搬・積込用及び掘削用）運転技能講習（6名・6日）。（担当：工事部）</t>
  </si>
  <si>
    <t>終了日の翌日から2か月以内に支給申請（2027年1月中）。</t>
  </si>
  <si>
    <t>技能講習②</t>
  </si>
  <si>
    <t>2026年12月〜2027年1月｜玉掛け技能講習（6名・3日）・小型移動式クレーン運転技能講習（4名・3日）。（担当：工事部）</t>
  </si>
  <si>
    <t>講習ごとに支給申請の期限が違う。支給申請日が属する年度で500万円の上限を判定する。</t>
  </si>
  <si>
    <t>技能講習③</t>
  </si>
  <si>
    <t>2027年2月｜足場の組立て等作業主任者技能講習（5名・2日）。（担当：工事部）</t>
  </si>
  <si>
    <t>3月決算の期末直前。税務上の益金算入の時期に注意（結論⑤）。</t>
  </si>
  <si>
    <t>決算・申告</t>
  </si>
  <si>
    <t>2027年3月〜5月｜支給決定済みの分は会計で計上し、未決定の分は税務上見積もって益金に算入する（申告調整）。技術検定講習の支給申請（2027年5月まで）。（担当：経理部・顧問税理士・監査法人）</t>
  </si>
  <si>
    <t>IPO準備中は監査法人と計上方針を先に合意する。</t>
  </si>
  <si>
    <t>上乗せの判断</t>
  </si>
  <si>
    <t>2027年4月（昇給時）｜賃金要件（5%）または資格等手当要件（3%）を満たすかを判断。CCUS活用促進コース（G-002）の計画届は2027年1月31日までに提出。（担当：経営陣・人事）</t>
  </si>
  <si>
    <t>上乗せ額より人件費増の方がはるかに大きい。賃上げ方針が先。</t>
  </si>
  <si>
    <t>※ 計画届・支給申請の期限はコース・年度の支給要領で異なります。最新の支給要領で確認のうえ、予定日を入力してください。</t>
  </si>
  <si>
    <t>サンプル建設株式会社　事業計画</t>
  </si>
  <si>
    <t>項目</t>
  </si>
  <si>
    <t>重点制度</t>
  </si>
  <si>
    <t>人材開発支援助成金 建設労働者技能実習コース（令和8年度）</t>
  </si>
  <si>
    <t>事業計画名</t>
  </si>
  <si>
    <t>若手技能者の資格取得と作業主任者の充足（第31期 下期の技能実習計画）</t>
  </si>
  <si>
    <t>現状・課題</t>
  </si>
  <si>
    <t>工事量は河川護岸第2工区の新規受注で増えるが、車両系建設機械・玉掛け・移動式クレーンの有資格者が若手に少なく、現場ごとに有資格者の配置を協力会社に頼っている。足場の組立て等作業主任者も現場数に対して不足している。前期までは講習を本人任せにしており、受講日の賃金の扱いも現場ごとにばらばらだった。</t>
  </si>
  <si>
    <t>取組内容</t>
  </si>
  <si>
    <t>①35歳未満の6名に車両系建設機械（整地・運搬・積込用及び掘削用）運転技能講習と玉掛け技能講習を受講させる。②35歳未満の別の4名に小型移動式クレーン運転技能講習を受講させる。③35歳以上の5名に足場の組立て等作業主任者技能講習を受講させる。④施工管理の若手3名（35歳未満）に2級土木施工管理技術検定の講習（eラーニング・教育訓練給付の指定講座）を受講させる。いずれも業務命令で受講させ、受講日は通常の賃金を支払う。</t>
  </si>
  <si>
    <t>費用の概要</t>
  </si>
  <si>
    <t>受講料 1,490,000円（税込）と、受講日の賃金 1,191,300円（受講者18名の平均日額15,675円＝月額約33万円。13名が35歳未満のため会社平均より低い。通学制の受講日のみ）。eラーニングの受講時間の賃金470,250円と職場での安全教育の工数62,700円は、制度上の対象外として別に示す。</t>
  </si>
  <si>
    <t>期待効果</t>
  </si>
  <si>
    <t>経費助成1,020,500円＋賃金助成714,780円＝助成見込額1,735,280円（年度上限500万円の範囲内）。支給額は申請ごとに100円未満を切り捨てるため、講習ごとに5回申請すると1,735,000円になる。有資格者の自社配置により、協力会社への有資格者手配の依存を減らす。</t>
  </si>
  <si>
    <t>数値目標</t>
  </si>
  <si>
    <t>第31期末までに、車両系建設機械 6名・玉掛け 6名・小型移動式クレーン 4名・足場の組立て等作業主任者 5名の有資格者を増やす（15名で計21資格。ほかに施工管理の3名が技術検定の講習を修了）。2級土木施工管理技術検定は、講習修了後の直近の第一次検定（第32期＝2027年度）に3名が受検する（試験日程は実施機関の公表で確認）。受講者の受講時間数は各講習の総時間の7割以上（算定対象の要件）を全員が満たす。</t>
  </si>
  <si>
    <t>上乗せ方針</t>
  </si>
  <si>
    <t>採択審査は無い。上乗せ（賃金向上助成）は、受講者18名の賃金を1年以内に5%以上上げると経費3/20・賃金1,750円/日で合計353,500円増えるが、5%の賃上げは年間で約356万円（月額約33万円×5%×12か月×18名）の人件費増になる。助成金のために賃上げを決めるのは順序が逆で、賃上げ方針が先に決まった場合にだけ取りにいく。</t>
  </si>
  <si>
    <t>受講者18名は全員が建設キャリアアップシステムの技能者情報登録者（賃金助成9,405円/日）。登録が未了の者は申請時点で登録申請中であれば対象になるが、未申請なら8,550円/日で計算し直す。受講料を本人から徴収した場合・受講時間が7割に満たない場合は、その者は対象外になる。</t>
  </si>
  <si>
    <t>※ 章立てに沿った実施計画はWord出力（第1部 実施計画）を参照。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</si>
</sst>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quot;円/日&quot;"/>
  </numFmts>
  <fonts count="6" x14ac:knownFonts="1">
    <font>
      <color theme="1"/>
      <family val="2"/>
      <scheme val="minor"/>
      <sz val="11"/>
      <name val="Calibri"/>
    </font>
    <font>
      <b/>
      <color rgb="FF1A1A1F"/>
      <sz val="14"/>
      <name val="Yu Gothic"/>
    </font>
    <font>
      <color rgb="FF8A8170"/>
      <sz val="9"/>
      <name val="Yu Gothic"/>
    </font>
    <font>
      <b/>
      <sz val="10"/>
      <name val="Yu Gothic"/>
    </font>
    <font>
      <sz val="10"/>
      <name val="Yu Gothic"/>
    </font>
    <font>
      <b/>
      <color rgb="FF8A8170"/>
      <sz val="10"/>
      <name val="Yu Gothic"/>
    </font>
  </fonts>
  <fills count="3">
    <fill>
      <patternFill patternType="none"/>
    </fill>
    <fill>
      <patternFill patternType="gray125"/>
    </fill>
    <fill>
      <patternFill patternType="solid">
        <fgColor rgb="FFECE4D2"/>
      </patternFill>
    </fill>
  </fills>
  <borders count="2">
    <border>
      <left/>
      <right/>
      <top/>
      <bottom/>
      <diagonal/>
    </border>
    <border>
      <left style="thin">
        <color rgb="FFCFC6B0"/>
      </left>
      <right style="thin">
        <color rgb="FFCFC6B0"/>
      </right>
      <top style="thin">
        <color rgb="FFCFC6B0"/>
      </top>
      <bottom style="thin">
        <color rgb="FFCFC6B0"/>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3" fillId="2" borderId="1" xfId="0" applyFont="1" applyFill="1" applyBorder="1" applyAlignment="1">
      <alignment vertical="center" wrapText="1"/>
    </xf>
    <xf numFmtId="0" fontId="4" fillId="0" borderId="1" xfId="0" applyFont="1" applyBorder="1" applyAlignment="1">
      <alignment vertical="top" wrapText="1"/>
    </xf>
    <xf numFmtId="3" fontId="4" fillId="0" borderId="1" xfId="0" applyNumberFormat="1" applyFont="1" applyBorder="1" applyAlignment="1">
      <alignment vertical="top" wrapText="1"/>
    </xf>
    <xf numFmtId="164" fontId="4" fillId="0" borderId="1" xfId="0" applyNumberFormat="1" applyFont="1" applyBorder="1" applyAlignment="1">
      <alignment vertical="top" wrapText="1"/>
    </xf>
    <xf numFmtId="165" fontId="4" fillId="0" borderId="1" xfId="0" applyNumberFormat="1" applyFont="1" applyBorder="1" applyAlignment="1">
      <alignment vertical="top" wrapText="1"/>
    </xf>
    <xf numFmtId="0" fontId="3" fillId="0" borderId="1" xfId="0" applyFont="1" applyBorder="1" applyAlignment="1">
      <alignment vertical="top" wrapText="1"/>
    </xf>
    <xf numFmtId="3" fontId="3" fillId="0" borderId="1" xfId="0" applyNumberFormat="1" applyFont="1" applyBorder="1" applyAlignment="1">
      <alignment vertical="top" wrapText="1"/>
    </xf>
    <xf numFmtId="0" fontId="5" fillId="0" borderId="0" xfId="0" applyFont="1"/>
    <xf numFmtId="0" fontId="5"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pane ySplit="4" topLeftCell="A5" activePane="bottomLeft" state="frozen"/>
      <selection pane="bottomLeft"/>
    </sheetView>
  </sheetViews>
  <sheetFormatPr defaultRowHeight="15" outlineLevelRow="0" outlineLevelCol="0" x14ac:dyDescent="55"/>
  <cols>
    <col min="1" max="1" width="26" customWidth="1"/>
    <col min="2" max="2" width="8" customWidth="1"/>
    <col min="3" max="3" width="16" customWidth="1"/>
    <col min="4" max="4" width="14" customWidth="1"/>
    <col min="5" max="5" width="12" customWidth="1"/>
    <col min="6" max="6" width="34" customWidth="1"/>
    <col min="7" max="7" width="28" customWidth="1"/>
    <col min="8" max="8" width="22" customWidth="1"/>
    <col min="9" max="9" width="30" customWidth="1"/>
    <col min="10" max="10" width="8" customWidth="1"/>
    <col min="11" max="11" width="10" customWidth="1"/>
  </cols>
  <sheetData>
    <row r="1" ht="22" customHeight="1" spans="1:11" s="1" customFormat="1" x14ac:dyDescent="0.25">
      <c r="A1" s="1" t="s">
        <v>0</v>
      </c>
      <c r="B1" s="1"/>
      <c r="C1" s="1"/>
      <c r="D1" s="1"/>
      <c r="E1" s="1"/>
      <c r="F1" s="1"/>
      <c r="G1" s="1"/>
      <c r="H1" s="1"/>
      <c r="I1" s="1"/>
      <c r="J1" s="1"/>
      <c r="K1" s="1"/>
    </row>
    <row r="2" spans="1:11" s="2" customFormat="1" x14ac:dyDescent="0.25">
      <c r="A2" s="2" t="s">
        <v>1</v>
      </c>
      <c r="B2" s="2"/>
      <c r="C2" s="2"/>
      <c r="D2" s="2"/>
      <c r="E2" s="2"/>
      <c r="F2" s="2"/>
      <c r="G2" s="2"/>
      <c r="H2" s="2"/>
      <c r="I2" s="2"/>
      <c r="J2" s="2"/>
      <c r="K2" s="2"/>
    </row>
    <row r="4" spans="1:11" s="3" customFormat="1" x14ac:dyDescent="0.25">
      <c r="A4" s="4" t="s">
        <v>2</v>
      </c>
      <c r="B4" s="4" t="s">
        <v>3</v>
      </c>
      <c r="C4" s="4" t="s">
        <v>4</v>
      </c>
      <c r="D4" s="4" t="s">
        <v>5</v>
      </c>
      <c r="E4" s="4" t="s">
        <v>6</v>
      </c>
      <c r="F4" s="4" t="s">
        <v>7</v>
      </c>
      <c r="G4" s="4" t="s">
        <v>8</v>
      </c>
      <c r="H4" s="4" t="s">
        <v>9</v>
      </c>
      <c r="I4" s="4" t="s">
        <v>10</v>
      </c>
      <c r="J4" s="4" t="s">
        <v>11</v>
      </c>
      <c r="K4" s="4" t="s">
        <v>12</v>
      </c>
    </row>
    <row r="5" spans="1:11" x14ac:dyDescent="0.25">
      <c r="A5" s="5" t="s">
        <v>13</v>
      </c>
      <c r="B5" s="5" t="s">
        <v>14</v>
      </c>
      <c r="C5" s="5" t="s">
        <v>15</v>
      </c>
      <c r="D5" s="5" t="s">
        <v>16</v>
      </c>
      <c r="E5" s="5" t="s">
        <v>17</v>
      </c>
      <c r="F5" s="5" t="s">
        <v>18</v>
      </c>
      <c r="G5" s="5" t="s">
        <v>19</v>
      </c>
      <c r="H5" s="5" t="s">
        <v>20</v>
      </c>
      <c r="I5" s="5" t="s">
        <v>21</v>
      </c>
      <c r="J5" s="5" t="s">
        <v>22</v>
      </c>
      <c r="K5" s="5" t="s">
        <v>23</v>
      </c>
    </row>
    <row r="6" spans="1:11" x14ac:dyDescent="0.25">
      <c r="A6" s="5" t="s">
        <v>24</v>
      </c>
      <c r="B6" s="5" t="s">
        <v>14</v>
      </c>
      <c r="C6" s="5" t="s">
        <v>25</v>
      </c>
      <c r="D6" s="5" t="s">
        <v>26</v>
      </c>
      <c r="E6" s="5" t="s">
        <v>27</v>
      </c>
      <c r="F6" s="5" t="s">
        <v>28</v>
      </c>
      <c r="G6" s="5" t="s">
        <v>29</v>
      </c>
      <c r="H6" s="5" t="s">
        <v>30</v>
      </c>
      <c r="I6" s="5" t="s">
        <v>31</v>
      </c>
      <c r="J6" s="5" t="s">
        <v>32</v>
      </c>
      <c r="K6" s="5" t="s">
        <v>33</v>
      </c>
    </row>
    <row r="7" spans="1:11" x14ac:dyDescent="0.25">
      <c r="A7" s="5" t="s">
        <v>34</v>
      </c>
      <c r="B7" s="5" t="s">
        <v>14</v>
      </c>
      <c r="C7" s="5" t="s">
        <v>25</v>
      </c>
      <c r="D7" s="5" t="s">
        <v>35</v>
      </c>
      <c r="E7" s="5" t="s">
        <v>36</v>
      </c>
      <c r="F7" s="5" t="s">
        <v>37</v>
      </c>
      <c r="G7" s="5" t="s">
        <v>38</v>
      </c>
      <c r="H7" s="5" t="s">
        <v>39</v>
      </c>
      <c r="I7" s="5" t="s">
        <v>40</v>
      </c>
      <c r="J7" s="5" t="s">
        <v>32</v>
      </c>
      <c r="K7" s="5" t="s">
        <v>33</v>
      </c>
    </row>
    <row r="8" spans="1:11" x14ac:dyDescent="0.25">
      <c r="A8" s="5" t="s">
        <v>41</v>
      </c>
      <c r="B8" s="5" t="s">
        <v>14</v>
      </c>
      <c r="C8" s="5" t="s">
        <v>42</v>
      </c>
      <c r="D8" s="5" t="s">
        <v>43</v>
      </c>
      <c r="E8" s="5" t="s">
        <v>44</v>
      </c>
      <c r="F8" s="5" t="s">
        <v>45</v>
      </c>
      <c r="G8" s="5" t="s">
        <v>46</v>
      </c>
      <c r="H8" s="5" t="s">
        <v>39</v>
      </c>
      <c r="I8" s="5" t="s">
        <v>47</v>
      </c>
      <c r="J8" s="5" t="s">
        <v>48</v>
      </c>
      <c r="K8" s="5" t="s">
        <v>49</v>
      </c>
    </row>
    <row r="9" spans="1:11" x14ac:dyDescent="0.25">
      <c r="A9" s="5" t="s">
        <v>50</v>
      </c>
      <c r="B9" s="5" t="s">
        <v>14</v>
      </c>
      <c r="C9" s="5" t="s">
        <v>25</v>
      </c>
      <c r="D9" s="5" t="s">
        <v>51</v>
      </c>
      <c r="E9" s="5" t="s">
        <v>52</v>
      </c>
      <c r="F9" s="5" t="s">
        <v>53</v>
      </c>
      <c r="G9" s="5" t="s">
        <v>54</v>
      </c>
      <c r="H9" s="5" t="s">
        <v>39</v>
      </c>
      <c r="I9" s="5" t="s">
        <v>55</v>
      </c>
      <c r="J9" s="5" t="s">
        <v>48</v>
      </c>
      <c r="K9" s="5" t="s">
        <v>49</v>
      </c>
    </row>
    <row r="10" spans="1:11" x14ac:dyDescent="0.25">
      <c r="A10" s="5" t="s">
        <v>56</v>
      </c>
      <c r="B10" s="5" t="s">
        <v>14</v>
      </c>
      <c r="C10" s="5" t="s">
        <v>25</v>
      </c>
      <c r="D10" s="5" t="s">
        <v>57</v>
      </c>
      <c r="E10" s="5" t="s">
        <v>58</v>
      </c>
      <c r="F10" s="5" t="s">
        <v>59</v>
      </c>
      <c r="G10" s="5" t="s">
        <v>60</v>
      </c>
      <c r="H10" s="5" t="s">
        <v>39</v>
      </c>
      <c r="I10" s="5" t="s">
        <v>61</v>
      </c>
      <c r="J10" s="5" t="s">
        <v>48</v>
      </c>
      <c r="K10" s="5" t="s">
        <v>49</v>
      </c>
    </row>
    <row r="11" spans="1:11" s="2" customFormat="1" x14ac:dyDescent="0.25">
      <c r="A11" s="2" t="s">
        <v>62</v>
      </c>
      <c r="B11" s="2"/>
      <c r="C11" s="2"/>
      <c r="D11" s="2"/>
      <c r="E11" s="2"/>
      <c r="F11" s="2"/>
      <c r="G11" s="2"/>
      <c r="H11" s="2"/>
      <c r="I11" s="2"/>
      <c r="J11" s="2"/>
      <c r="K11" s="2"/>
    </row>
  </sheetData>
  <mergeCells count="3">
    <mergeCell ref="A1:K1"/>
    <mergeCell ref="A2:K2"/>
    <mergeCell ref="A11:K1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pane ySplit="4" topLeftCell="A5" activePane="bottomLeft" state="frozen"/>
      <selection pane="bottomLeft"/>
    </sheetView>
  </sheetViews>
  <sheetFormatPr defaultRowHeight="15" outlineLevelRow="0" outlineLevelCol="0" x14ac:dyDescent="55"/>
  <cols>
    <col min="1" max="1" width="16" customWidth="1"/>
    <col min="2" max="2" width="30" customWidth="1"/>
    <col min="3" max="3" width="13" customWidth="1"/>
    <col min="4" max="4" width="6" customWidth="1"/>
    <col min="5" max="5" width="14" customWidth="1"/>
    <col min="6" max="6" width="10" customWidth="1"/>
    <col min="8" max="9" width="15" customWidth="1"/>
    <col min="10" max="10" width="34" customWidth="1"/>
  </cols>
  <sheetData>
    <row r="1" ht="22" customHeight="1" spans="1:10" s="1" customFormat="1" x14ac:dyDescent="0.25">
      <c r="A1" s="1" t="s">
        <v>63</v>
      </c>
      <c r="B1" s="1"/>
      <c r="C1" s="1"/>
      <c r="D1" s="1"/>
      <c r="E1" s="1"/>
      <c r="F1" s="1"/>
      <c r="G1" s="1"/>
      <c r="H1" s="1"/>
      <c r="I1" s="1"/>
      <c r="J1" s="1"/>
    </row>
    <row r="2" spans="1:10" s="2" customFormat="1" x14ac:dyDescent="0.25">
      <c r="A2" s="2" t="s">
        <v>1</v>
      </c>
      <c r="B2" s="2"/>
      <c r="C2" s="2"/>
      <c r="D2" s="2"/>
      <c r="E2" s="2"/>
      <c r="F2" s="2"/>
      <c r="G2" s="2"/>
      <c r="H2" s="2"/>
      <c r="I2" s="2"/>
      <c r="J2" s="2"/>
    </row>
    <row r="4" spans="1:10" s="3" customFormat="1" x14ac:dyDescent="0.25">
      <c r="A4" s="4" t="s">
        <v>64</v>
      </c>
      <c r="B4" s="4" t="s">
        <v>65</v>
      </c>
      <c r="C4" s="4" t="s">
        <v>66</v>
      </c>
      <c r="D4" s="4" t="s">
        <v>67</v>
      </c>
      <c r="E4" s="4" t="s">
        <v>68</v>
      </c>
      <c r="F4" s="4" t="s">
        <v>69</v>
      </c>
      <c r="G4" s="4" t="s">
        <v>70</v>
      </c>
      <c r="H4" s="4" t="s">
        <v>71</v>
      </c>
      <c r="I4" s="4" t="s">
        <v>72</v>
      </c>
      <c r="J4" s="4" t="s">
        <v>73</v>
      </c>
    </row>
    <row r="5" spans="1:10" x14ac:dyDescent="0.25">
      <c r="A5" s="5" t="s">
        <v>74</v>
      </c>
      <c r="B5" s="5" t="s">
        <v>75</v>
      </c>
      <c r="C5" s="6">
        <v>660000</v>
      </c>
      <c r="D5" s="5">
        <v>1</v>
      </c>
      <c r="E5" s="6">
        <f>C5*D5</f>
        <v>660000</v>
      </c>
      <c r="F5" s="5" t="s">
        <v>76</v>
      </c>
      <c r="G5" s="7">
        <v>0.7</v>
      </c>
      <c r="H5" s="6">
        <f>IF(F5="助成対象",ROUNDDOWN(E5*G5,0),0)</f>
        <v>462000</v>
      </c>
      <c r="I5" s="6">
        <f>E5-H5</f>
        <v>198000</v>
      </c>
      <c r="J5" s="5" t="s">
        <v>77</v>
      </c>
    </row>
    <row r="6" spans="1:10" x14ac:dyDescent="0.25">
      <c r="A6" s="5" t="s">
        <v>78</v>
      </c>
      <c r="B6" s="5" t="s">
        <v>79</v>
      </c>
      <c r="C6" s="6">
        <v>15675</v>
      </c>
      <c r="D6" s="5">
        <v>36</v>
      </c>
      <c r="E6" s="6">
        <f>C6*D6</f>
        <v>564300</v>
      </c>
      <c r="F6" s="5" t="s">
        <v>76</v>
      </c>
      <c r="G6" s="8">
        <v>9405</v>
      </c>
      <c r="H6" s="6">
        <f>IF(F6="助成対象",D6*G6,0)</f>
        <v>338580</v>
      </c>
      <c r="I6" s="6">
        <f>E6-H6</f>
        <v>225720</v>
      </c>
      <c r="J6" s="5" t="s">
        <v>80</v>
      </c>
    </row>
    <row r="7" spans="1:10" x14ac:dyDescent="0.25">
      <c r="A7" s="5" t="s">
        <v>74</v>
      </c>
      <c r="B7" s="5" t="s">
        <v>81</v>
      </c>
      <c r="C7" s="6">
        <v>168000</v>
      </c>
      <c r="D7" s="5">
        <v>1</v>
      </c>
      <c r="E7" s="6">
        <f>C7*D7</f>
        <v>168000</v>
      </c>
      <c r="F7" s="5" t="s">
        <v>76</v>
      </c>
      <c r="G7" s="7">
        <v>0.7</v>
      </c>
      <c r="H7" s="6">
        <f>IF(F7="助成対象",ROUNDDOWN(E7*G7,0),0)</f>
        <v>117600</v>
      </c>
      <c r="I7" s="6">
        <f>E7-H7</f>
        <v>50400</v>
      </c>
      <c r="J7" s="5" t="s">
        <v>82</v>
      </c>
    </row>
    <row r="8" spans="1:10" x14ac:dyDescent="0.25">
      <c r="A8" s="5" t="s">
        <v>78</v>
      </c>
      <c r="B8" s="5" t="s">
        <v>83</v>
      </c>
      <c r="C8" s="6">
        <v>15675</v>
      </c>
      <c r="D8" s="5">
        <v>18</v>
      </c>
      <c r="E8" s="6">
        <f>C8*D8</f>
        <v>282150</v>
      </c>
      <c r="F8" s="5" t="s">
        <v>76</v>
      </c>
      <c r="G8" s="8">
        <v>9405</v>
      </c>
      <c r="H8" s="6">
        <f>IF(F8="助成対象",D8*G8,0)</f>
        <v>169290</v>
      </c>
      <c r="I8" s="6">
        <f>E8-H8</f>
        <v>112860</v>
      </c>
      <c r="J8" s="5" t="s">
        <v>84</v>
      </c>
    </row>
    <row r="9" spans="1:10" x14ac:dyDescent="0.25">
      <c r="A9" s="5" t="s">
        <v>74</v>
      </c>
      <c r="B9" s="5" t="s">
        <v>85</v>
      </c>
      <c r="C9" s="6">
        <v>152000</v>
      </c>
      <c r="D9" s="5">
        <v>1</v>
      </c>
      <c r="E9" s="6">
        <f>C9*D9</f>
        <v>152000</v>
      </c>
      <c r="F9" s="5" t="s">
        <v>76</v>
      </c>
      <c r="G9" s="7">
        <v>0.7</v>
      </c>
      <c r="H9" s="6">
        <f>IF(F9="助成対象",ROUNDDOWN(E9*G9,0),0)</f>
        <v>106400</v>
      </c>
      <c r="I9" s="6">
        <f>E9-H9</f>
        <v>45600</v>
      </c>
      <c r="J9" s="5" t="s">
        <v>86</v>
      </c>
    </row>
    <row r="10" spans="1:10" x14ac:dyDescent="0.25">
      <c r="A10" s="5" t="s">
        <v>78</v>
      </c>
      <c r="B10" s="5" t="s">
        <v>87</v>
      </c>
      <c r="C10" s="6">
        <v>15675</v>
      </c>
      <c r="D10" s="5">
        <v>12</v>
      </c>
      <c r="E10" s="6">
        <f>C10*D10</f>
        <v>188100</v>
      </c>
      <c r="F10" s="5" t="s">
        <v>76</v>
      </c>
      <c r="G10" s="8">
        <v>9405</v>
      </c>
      <c r="H10" s="6">
        <f>IF(F10="助成対象",D10*G10,0)</f>
        <v>112860</v>
      </c>
      <c r="I10" s="6">
        <f>E10-H10</f>
        <v>75240</v>
      </c>
      <c r="J10" s="5" t="s">
        <v>84</v>
      </c>
    </row>
    <row r="11" spans="1:10" x14ac:dyDescent="0.25">
      <c r="A11" s="5" t="s">
        <v>74</v>
      </c>
      <c r="B11" s="5" t="s">
        <v>88</v>
      </c>
      <c r="C11" s="6">
        <v>90000</v>
      </c>
      <c r="D11" s="5">
        <v>1</v>
      </c>
      <c r="E11" s="6">
        <f>C11*D11</f>
        <v>90000</v>
      </c>
      <c r="F11" s="5" t="s">
        <v>76</v>
      </c>
      <c r="G11" s="7">
        <v>0.45</v>
      </c>
      <c r="H11" s="6">
        <f>IF(F11="助成対象",ROUNDDOWN(E11*G11,0),0)</f>
        <v>40500</v>
      </c>
      <c r="I11" s="6">
        <f>E11-H11</f>
        <v>49500</v>
      </c>
      <c r="J11" s="5" t="s">
        <v>89</v>
      </c>
    </row>
    <row r="12" spans="1:10" x14ac:dyDescent="0.25">
      <c r="A12" s="5" t="s">
        <v>78</v>
      </c>
      <c r="B12" s="5" t="s">
        <v>90</v>
      </c>
      <c r="C12" s="6">
        <v>15675</v>
      </c>
      <c r="D12" s="5">
        <v>10</v>
      </c>
      <c r="E12" s="6">
        <f>C12*D12</f>
        <v>156750</v>
      </c>
      <c r="F12" s="5" t="s">
        <v>76</v>
      </c>
      <c r="G12" s="8">
        <v>9405</v>
      </c>
      <c r="H12" s="6">
        <f>IF(F12="助成対象",D12*G12,0)</f>
        <v>94050</v>
      </c>
      <c r="I12" s="6">
        <f>E12-H12</f>
        <v>62700</v>
      </c>
      <c r="J12" s="5" t="s">
        <v>91</v>
      </c>
    </row>
    <row r="13" spans="1:10" x14ac:dyDescent="0.25">
      <c r="A13" s="5" t="s">
        <v>74</v>
      </c>
      <c r="B13" s="5" t="s">
        <v>92</v>
      </c>
      <c r="C13" s="6">
        <v>420000</v>
      </c>
      <c r="D13" s="5">
        <v>1</v>
      </c>
      <c r="E13" s="6">
        <f>C13*D13</f>
        <v>420000</v>
      </c>
      <c r="F13" s="5" t="s">
        <v>76</v>
      </c>
      <c r="G13" s="7">
        <v>0.7</v>
      </c>
      <c r="H13" s="6">
        <f>IF(F13="助成対象",ROUNDDOWN(E13*G13,0),0)</f>
        <v>294000</v>
      </c>
      <c r="I13" s="6">
        <f>E13-H13</f>
        <v>126000</v>
      </c>
      <c r="J13" s="5" t="s">
        <v>93</v>
      </c>
    </row>
    <row r="14" spans="1:10" x14ac:dyDescent="0.25">
      <c r="A14" s="5" t="s">
        <v>78</v>
      </c>
      <c r="B14" s="5" t="s">
        <v>94</v>
      </c>
      <c r="C14" s="6">
        <v>470250</v>
      </c>
      <c r="D14" s="5">
        <v>1</v>
      </c>
      <c r="E14" s="6">
        <f>C14*D14</f>
        <v>470250</v>
      </c>
      <c r="F14" s="5" t="s">
        <v>95</v>
      </c>
      <c r="G14" s="7">
        <v>0</v>
      </c>
      <c r="H14" s="6">
        <f>IF(F14="助成対象",ROUNDDOWN(E14*G14,0),0)</f>
        <v>0</v>
      </c>
      <c r="I14" s="6">
        <f>E14-H14</f>
        <v>470250</v>
      </c>
      <c r="J14" s="5" t="s">
        <v>96</v>
      </c>
    </row>
    <row r="15" spans="1:10" x14ac:dyDescent="0.25">
      <c r="A15" s="5" t="s">
        <v>97</v>
      </c>
      <c r="B15" s="5" t="s">
        <v>98</v>
      </c>
      <c r="C15" s="6">
        <v>62700</v>
      </c>
      <c r="D15" s="5">
        <v>1</v>
      </c>
      <c r="E15" s="6">
        <f>C15*D15</f>
        <v>62700</v>
      </c>
      <c r="F15" s="5" t="s">
        <v>95</v>
      </c>
      <c r="G15" s="7">
        <v>0</v>
      </c>
      <c r="H15" s="6">
        <f>IF(F15="助成対象",ROUNDDOWN(E15*G15,0),0)</f>
        <v>0</v>
      </c>
      <c r="I15" s="6">
        <f>E15-H15</f>
        <v>62700</v>
      </c>
      <c r="J15" s="5" t="s">
        <v>99</v>
      </c>
    </row>
    <row r="16" spans="1:9" s="3" customFormat="1" x14ac:dyDescent="0.25">
      <c r="A16" s="9" t="s">
        <v>100</v>
      </c>
      <c r="E16" s="10">
        <f>SUM(E5:E15)</f>
        <v>3214250</v>
      </c>
      <c r="H16" s="10">
        <f>SUM(H5:H15)</f>
        <v>1735280</v>
      </c>
      <c r="I16" s="10">
        <f>SUM(I5:I15)</f>
        <v>1478970</v>
      </c>
    </row>
    <row r="17" spans="1:10" s="2" customFormat="1" x14ac:dyDescent="0.25">
      <c r="A17" s="2" t="s">
        <v>101</v>
      </c>
      <c r="B17" s="2"/>
      <c r="C17" s="2"/>
      <c r="D17" s="2"/>
      <c r="E17" s="2"/>
      <c r="F17" s="2"/>
      <c r="G17" s="2"/>
      <c r="H17" s="2"/>
      <c r="I17" s="2"/>
      <c r="J17" s="2"/>
    </row>
    <row r="18" spans="1:10" s="2" customFormat="1" x14ac:dyDescent="0.25">
      <c r="A18" s="2" t="s">
        <v>102</v>
      </c>
      <c r="B18" s="2"/>
      <c r="C18" s="2"/>
      <c r="D18" s="2"/>
      <c r="E18" s="2"/>
      <c r="F18" s="2"/>
      <c r="G18" s="2"/>
      <c r="H18" s="2"/>
      <c r="I18" s="2"/>
      <c r="J18" s="2"/>
    </row>
  </sheetData>
  <mergeCells count="4">
    <mergeCell ref="A1:J1"/>
    <mergeCell ref="A2:J2"/>
    <mergeCell ref="A17:J17"/>
    <mergeCell ref="A18:J18"/>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4" topLeftCell="A5" activePane="bottomLeft" state="frozen"/>
      <selection pane="bottomLeft"/>
    </sheetView>
  </sheetViews>
  <sheetFormatPr defaultRowHeight="15" outlineLevelRow="0" outlineLevelCol="0" x14ac:dyDescent="55"/>
  <cols>
    <col min="1" max="1" width="22" customWidth="1"/>
    <col min="2" max="2" width="52" customWidth="1"/>
    <col min="3" max="4" width="15" customWidth="1"/>
    <col min="5" max="5" width="20" customWidth="1"/>
  </cols>
  <sheetData>
    <row r="1" ht="22" customHeight="1" spans="1:5" s="1" customFormat="1" x14ac:dyDescent="0.25">
      <c r="A1" s="1" t="s">
        <v>103</v>
      </c>
      <c r="B1" s="1"/>
      <c r="C1" s="1"/>
      <c r="D1" s="1"/>
      <c r="E1" s="1"/>
    </row>
    <row r="2" spans="1:5" s="2" customFormat="1" x14ac:dyDescent="0.25">
      <c r="A2" s="2" t="s">
        <v>1</v>
      </c>
      <c r="B2" s="2"/>
      <c r="C2" s="2"/>
      <c r="D2" s="2"/>
      <c r="E2" s="2"/>
    </row>
    <row r="4" spans="1:5" s="3" customFormat="1" x14ac:dyDescent="0.25">
      <c r="A4" s="4" t="s">
        <v>104</v>
      </c>
      <c r="B4" s="4" t="s">
        <v>65</v>
      </c>
      <c r="C4" s="4" t="s">
        <v>105</v>
      </c>
      <c r="D4" s="4" t="s">
        <v>106</v>
      </c>
      <c r="E4" s="4" t="s">
        <v>107</v>
      </c>
    </row>
    <row r="5" spans="1:5" x14ac:dyDescent="0.25">
      <c r="A5" s="5" t="s">
        <v>108</v>
      </c>
      <c r="B5" s="5" t="s">
        <v>109</v>
      </c>
      <c r="C5" s="6">
        <v>0</v>
      </c>
      <c r="D5" s="6">
        <v>0</v>
      </c>
      <c r="E5" s="6">
        <f>C5-D5</f>
        <v>0</v>
      </c>
    </row>
    <row r="6" spans="1:5" x14ac:dyDescent="0.25">
      <c r="A6" s="5" t="s">
        <v>110</v>
      </c>
      <c r="B6" s="5" t="s">
        <v>111</v>
      </c>
      <c r="C6" s="6">
        <f>'経費明細'!E16</f>
        <v>3214250</v>
      </c>
      <c r="D6" s="6">
        <v>0</v>
      </c>
      <c r="E6" s="6">
        <f>E5+C6-D6</f>
        <v>3214250</v>
      </c>
    </row>
    <row r="7" spans="1:5" s="3" customFormat="1" x14ac:dyDescent="0.25">
      <c r="A7" s="9" t="s">
        <v>112</v>
      </c>
      <c r="B7" s="9" t="s">
        <v>113</v>
      </c>
      <c r="C7" s="10">
        <v>0</v>
      </c>
      <c r="D7" s="10">
        <v>0</v>
      </c>
      <c r="E7" s="10">
        <f>E6+C7-D7</f>
        <v>3214250</v>
      </c>
    </row>
    <row r="8" spans="1:5" x14ac:dyDescent="0.25">
      <c r="A8" s="5" t="s">
        <v>114</v>
      </c>
      <c r="B8" s="5" t="s">
        <v>115</v>
      </c>
      <c r="C8" s="6">
        <v>0</v>
      </c>
      <c r="D8" s="6">
        <f>'経費明細'!H16</f>
        <v>1735280</v>
      </c>
      <c r="E8" s="6">
        <f>E7+C8-D8</f>
        <v>1478970</v>
      </c>
    </row>
    <row r="9" spans="1:5" s="3" customFormat="1" x14ac:dyDescent="0.25">
      <c r="A9" s="9" t="s">
        <v>116</v>
      </c>
      <c r="B9" s="9" t="s">
        <v>117</v>
      </c>
      <c r="E9" s="10">
        <f>MAX(E5:E8)</f>
        <v>3214250</v>
      </c>
    </row>
    <row r="10" spans="1:5" s="2" customFormat="1" x14ac:dyDescent="0.25">
      <c r="A10" s="2" t="s">
        <v>118</v>
      </c>
      <c r="B10" s="2"/>
      <c r="C10" s="2"/>
      <c r="D10" s="2"/>
      <c r="E10" s="2"/>
    </row>
  </sheetData>
  <mergeCells count="3">
    <mergeCell ref="A1:E1"/>
    <mergeCell ref="A2:E2"/>
    <mergeCell ref="A10:E10"/>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4" topLeftCell="A5" activePane="bottomLeft" state="frozen"/>
      <selection pane="bottomLeft"/>
    </sheetView>
  </sheetViews>
  <sheetFormatPr defaultRowHeight="15" outlineLevelRow="0" outlineLevelCol="0" x14ac:dyDescent="55"/>
  <cols>
    <col min="1" max="1" width="36" customWidth="1"/>
    <col min="2" max="2" width="8" customWidth="1"/>
    <col min="3" max="3" width="20" customWidth="1"/>
    <col min="4" max="4" width="14" customWidth="1"/>
    <col min="5" max="5" width="12" customWidth="1"/>
    <col min="6" max="6" width="42" customWidth="1"/>
  </cols>
  <sheetData>
    <row r="1" ht="22" customHeight="1" spans="1:6" s="1" customFormat="1" x14ac:dyDescent="0.25">
      <c r="A1" s="1" t="s">
        <v>119</v>
      </c>
      <c r="B1" s="1"/>
      <c r="C1" s="1"/>
      <c r="D1" s="1"/>
      <c r="E1" s="1"/>
      <c r="F1" s="1"/>
    </row>
    <row r="2" spans="1:6" s="2" customFormat="1" x14ac:dyDescent="0.25">
      <c r="A2" s="2" t="s">
        <v>1</v>
      </c>
      <c r="B2" s="2"/>
      <c r="C2" s="2"/>
      <c r="D2" s="2"/>
      <c r="E2" s="2"/>
      <c r="F2" s="2"/>
    </row>
    <row r="4" spans="1:6" s="3" customFormat="1" x14ac:dyDescent="0.25">
      <c r="A4" s="4" t="s">
        <v>120</v>
      </c>
      <c r="B4" s="4" t="s">
        <v>3</v>
      </c>
      <c r="C4" s="4" t="s">
        <v>121</v>
      </c>
      <c r="D4" s="4" t="s">
        <v>122</v>
      </c>
      <c r="E4" s="4" t="s">
        <v>123</v>
      </c>
      <c r="F4" s="4" t="s">
        <v>124</v>
      </c>
    </row>
    <row r="5" spans="1:6" x14ac:dyDescent="0.25">
      <c r="A5" s="5" t="s">
        <v>125</v>
      </c>
      <c r="B5" s="5" t="s">
        <v>126</v>
      </c>
      <c r="C5" s="5" t="s">
        <v>127</v>
      </c>
      <c r="D5" s="5" t="s">
        <v>128</v>
      </c>
      <c r="E5" s="5" t="s">
        <v>129</v>
      </c>
      <c r="F5" s="5" t="s">
        <v>130</v>
      </c>
    </row>
    <row r="6" spans="1:6" x14ac:dyDescent="0.25">
      <c r="A6" s="5" t="s">
        <v>131</v>
      </c>
      <c r="B6" s="5" t="s">
        <v>126</v>
      </c>
      <c r="C6" s="5" t="s">
        <v>132</v>
      </c>
      <c r="D6" s="5" t="s">
        <v>128</v>
      </c>
      <c r="E6" s="5" t="s">
        <v>129</v>
      </c>
      <c r="F6" s="5" t="s">
        <v>133</v>
      </c>
    </row>
    <row r="7" spans="1:6" x14ac:dyDescent="0.25">
      <c r="A7" s="5" t="s">
        <v>134</v>
      </c>
      <c r="B7" s="5" t="s">
        <v>126</v>
      </c>
      <c r="C7" s="5" t="s">
        <v>135</v>
      </c>
      <c r="D7" s="5" t="s">
        <v>128</v>
      </c>
      <c r="E7" s="5" t="s">
        <v>136</v>
      </c>
      <c r="F7" s="5" t="s">
        <v>137</v>
      </c>
    </row>
    <row r="8" spans="1:6" x14ac:dyDescent="0.25">
      <c r="A8" s="5" t="s">
        <v>138</v>
      </c>
      <c r="B8" s="5" t="s">
        <v>126</v>
      </c>
      <c r="C8" s="5" t="s">
        <v>139</v>
      </c>
      <c r="D8" s="5" t="s">
        <v>128</v>
      </c>
      <c r="E8" s="5" t="s">
        <v>140</v>
      </c>
      <c r="F8" s="5" t="s">
        <v>141</v>
      </c>
    </row>
    <row r="9" spans="1:6" x14ac:dyDescent="0.25">
      <c r="A9" s="5" t="s">
        <v>142</v>
      </c>
      <c r="B9" s="5" t="s">
        <v>126</v>
      </c>
      <c r="C9" s="5" t="s">
        <v>143</v>
      </c>
      <c r="D9" s="5" t="s">
        <v>144</v>
      </c>
      <c r="E9" s="5" t="s">
        <v>140</v>
      </c>
      <c r="F9" s="5" t="s">
        <v>145</v>
      </c>
    </row>
    <row r="10" spans="1:6" x14ac:dyDescent="0.25">
      <c r="A10" s="5" t="s">
        <v>146</v>
      </c>
      <c r="B10" s="5" t="s">
        <v>126</v>
      </c>
      <c r="C10" s="5" t="s">
        <v>147</v>
      </c>
      <c r="D10" s="5" t="s">
        <v>128</v>
      </c>
      <c r="E10" s="5" t="s">
        <v>140</v>
      </c>
      <c r="F10" s="5" t="s">
        <v>148</v>
      </c>
    </row>
    <row r="11" spans="1:6" x14ac:dyDescent="0.25">
      <c r="A11" s="5" t="s">
        <v>149</v>
      </c>
      <c r="B11" s="5" t="s">
        <v>126</v>
      </c>
      <c r="C11" s="5" t="s">
        <v>150</v>
      </c>
      <c r="D11" s="5" t="s">
        <v>128</v>
      </c>
      <c r="E11" s="5" t="s">
        <v>140</v>
      </c>
      <c r="F11" s="5" t="s">
        <v>151</v>
      </c>
    </row>
    <row r="12" spans="1:6" x14ac:dyDescent="0.25">
      <c r="A12" s="5" t="s">
        <v>152</v>
      </c>
      <c r="B12" s="5" t="s">
        <v>126</v>
      </c>
      <c r="C12" s="5" t="s">
        <v>153</v>
      </c>
      <c r="D12" s="5" t="s">
        <v>128</v>
      </c>
      <c r="E12" s="5" t="s">
        <v>140</v>
      </c>
      <c r="F12" s="5" t="s">
        <v>154</v>
      </c>
    </row>
    <row r="13" spans="1:6" x14ac:dyDescent="0.25">
      <c r="A13" s="5" t="s">
        <v>155</v>
      </c>
      <c r="B13" s="5" t="s">
        <v>156</v>
      </c>
      <c r="C13" s="5" t="s">
        <v>157</v>
      </c>
      <c r="D13" s="5" t="s">
        <v>144</v>
      </c>
      <c r="E13" s="5" t="s">
        <v>140</v>
      </c>
      <c r="F13" s="5" t="s">
        <v>158</v>
      </c>
    </row>
    <row r="14" spans="1:6" x14ac:dyDescent="0.25">
      <c r="A14" s="5" t="s">
        <v>159</v>
      </c>
      <c r="B14" s="5" t="s">
        <v>126</v>
      </c>
      <c r="C14" s="5" t="s">
        <v>160</v>
      </c>
      <c r="D14" s="5" t="s">
        <v>128</v>
      </c>
      <c r="E14" s="5" t="s">
        <v>140</v>
      </c>
      <c r="F14" s="5" t="s">
        <v>161</v>
      </c>
    </row>
    <row r="15" spans="1:6" s="2" customFormat="1" x14ac:dyDescent="0.25">
      <c r="A15" s="2" t="s">
        <v>162</v>
      </c>
      <c r="B15" s="2"/>
      <c r="C15" s="2"/>
      <c r="D15" s="2"/>
      <c r="E15" s="2"/>
      <c r="F15" s="2"/>
    </row>
  </sheetData>
  <mergeCells count="3">
    <mergeCell ref="A1:F1"/>
    <mergeCell ref="A2:F2"/>
    <mergeCell ref="A15:F15"/>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pane ySplit="4" topLeftCell="A5" activePane="bottomLeft" state="frozen"/>
      <selection pane="bottomLeft"/>
    </sheetView>
  </sheetViews>
  <sheetFormatPr defaultRowHeight="15" outlineLevelRow="0" outlineLevelCol="0" x14ac:dyDescent="55"/>
  <cols>
    <col min="1" max="1" width="24" customWidth="1"/>
    <col min="2" max="2" width="48" customWidth="1"/>
    <col min="3" max="4" width="14" customWidth="1"/>
    <col min="5" max="5" width="40" customWidth="1"/>
  </cols>
  <sheetData>
    <row r="1" ht="22" customHeight="1" spans="1:5" s="1" customFormat="1" x14ac:dyDescent="0.25">
      <c r="A1" s="1" t="s">
        <v>163</v>
      </c>
      <c r="B1" s="1"/>
      <c r="C1" s="1"/>
      <c r="D1" s="1"/>
      <c r="E1" s="1"/>
    </row>
    <row r="2" spans="1:5" s="2" customFormat="1" x14ac:dyDescent="0.25">
      <c r="A2" s="2" t="s">
        <v>1</v>
      </c>
      <c r="B2" s="2"/>
      <c r="C2" s="2"/>
      <c r="D2" s="2"/>
      <c r="E2" s="2"/>
    </row>
    <row r="4" spans="1:5" s="3" customFormat="1" x14ac:dyDescent="0.25">
      <c r="A4" s="4" t="s">
        <v>164</v>
      </c>
      <c r="B4" s="4" t="s">
        <v>165</v>
      </c>
      <c r="C4" s="4" t="s">
        <v>166</v>
      </c>
      <c r="D4" s="4" t="s">
        <v>167</v>
      </c>
      <c r="E4" s="4" t="s">
        <v>124</v>
      </c>
    </row>
    <row r="5" spans="1:5" x14ac:dyDescent="0.25">
      <c r="A5" s="5" t="s">
        <v>168</v>
      </c>
      <c r="B5" s="5" t="s">
        <v>169</v>
      </c>
      <c r="C5" s="5" t="s">
        <v>170</v>
      </c>
      <c r="D5" s="5" t="s">
        <v>170</v>
      </c>
      <c r="E5" s="5" t="s">
        <v>171</v>
      </c>
    </row>
    <row r="6" spans="1:5" s="3" customFormat="1" x14ac:dyDescent="0.25">
      <c r="A6" s="9" t="s">
        <v>172</v>
      </c>
      <c r="B6" s="9" t="s">
        <v>173</v>
      </c>
      <c r="C6" s="9" t="s">
        <v>170</v>
      </c>
      <c r="D6" s="9" t="s">
        <v>170</v>
      </c>
      <c r="E6" s="9" t="s">
        <v>174</v>
      </c>
    </row>
    <row r="7" spans="1:5" x14ac:dyDescent="0.25">
      <c r="A7" s="5" t="s">
        <v>175</v>
      </c>
      <c r="B7" s="5" t="s">
        <v>176</v>
      </c>
      <c r="C7" s="5" t="s">
        <v>170</v>
      </c>
      <c r="D7" s="5" t="s">
        <v>170</v>
      </c>
      <c r="E7" s="5" t="s">
        <v>177</v>
      </c>
    </row>
    <row r="8" spans="1:5" s="3" customFormat="1" x14ac:dyDescent="0.25">
      <c r="A8" s="9" t="s">
        <v>178</v>
      </c>
      <c r="B8" s="9" t="s">
        <v>179</v>
      </c>
      <c r="C8" s="9" t="s">
        <v>170</v>
      </c>
      <c r="D8" s="9" t="s">
        <v>170</v>
      </c>
      <c r="E8" s="9" t="s">
        <v>180</v>
      </c>
    </row>
    <row r="9" spans="1:5" x14ac:dyDescent="0.25">
      <c r="A9" s="5" t="s">
        <v>181</v>
      </c>
      <c r="B9" s="5" t="s">
        <v>182</v>
      </c>
      <c r="C9" s="5" t="s">
        <v>170</v>
      </c>
      <c r="D9" s="5" t="s">
        <v>170</v>
      </c>
      <c r="E9" s="5" t="s">
        <v>183</v>
      </c>
    </row>
    <row r="10" spans="1:5" s="11" customFormat="1" x14ac:dyDescent="0.25">
      <c r="A10" s="12" t="s">
        <v>184</v>
      </c>
      <c r="B10" s="12"/>
      <c r="C10" s="12"/>
      <c r="D10" s="12"/>
      <c r="E10" s="12"/>
    </row>
    <row r="11" spans="1:5" x14ac:dyDescent="0.25">
      <c r="A11" s="5" t="s">
        <v>185</v>
      </c>
      <c r="B11" s="5" t="s">
        <v>186</v>
      </c>
      <c r="C11" s="5" t="s">
        <v>170</v>
      </c>
      <c r="D11" s="5" t="s">
        <v>170</v>
      </c>
      <c r="E11" s="5" t="s">
        <v>187</v>
      </c>
    </row>
    <row r="12" spans="1:5" x14ac:dyDescent="0.25">
      <c r="A12" s="5" t="s">
        <v>188</v>
      </c>
      <c r="B12" s="5" t="s">
        <v>189</v>
      </c>
      <c r="C12" s="5" t="s">
        <v>170</v>
      </c>
      <c r="D12" s="5" t="s">
        <v>170</v>
      </c>
      <c r="E12" s="5" t="s">
        <v>190</v>
      </c>
    </row>
    <row r="13" spans="1:5" x14ac:dyDescent="0.25">
      <c r="A13" s="5" t="s">
        <v>191</v>
      </c>
      <c r="B13" s="5" t="s">
        <v>192</v>
      </c>
      <c r="C13" s="5" t="s">
        <v>170</v>
      </c>
      <c r="D13" s="5" t="s">
        <v>170</v>
      </c>
      <c r="E13" s="5" t="s">
        <v>193</v>
      </c>
    </row>
    <row r="14" spans="1:5" x14ac:dyDescent="0.25">
      <c r="A14" s="5" t="s">
        <v>194</v>
      </c>
      <c r="B14" s="5" t="s">
        <v>195</v>
      </c>
      <c r="C14" s="5" t="s">
        <v>170</v>
      </c>
      <c r="D14" s="5" t="s">
        <v>170</v>
      </c>
      <c r="E14" s="5" t="s">
        <v>196</v>
      </c>
    </row>
    <row r="15" spans="1:5" x14ac:dyDescent="0.25">
      <c r="A15" s="5" t="s">
        <v>197</v>
      </c>
      <c r="B15" s="5" t="s">
        <v>198</v>
      </c>
      <c r="C15" s="5" t="s">
        <v>170</v>
      </c>
      <c r="D15" s="5" t="s">
        <v>170</v>
      </c>
      <c r="E15" s="5" t="s">
        <v>199</v>
      </c>
    </row>
    <row r="16" spans="1:5" x14ac:dyDescent="0.25">
      <c r="A16" s="5" t="s">
        <v>200</v>
      </c>
      <c r="B16" s="5" t="s">
        <v>201</v>
      </c>
      <c r="C16" s="5" t="s">
        <v>170</v>
      </c>
      <c r="D16" s="5" t="s">
        <v>170</v>
      </c>
      <c r="E16" s="5" t="s">
        <v>202</v>
      </c>
    </row>
    <row r="17" spans="1:5" x14ac:dyDescent="0.25">
      <c r="A17" s="5" t="s">
        <v>203</v>
      </c>
      <c r="B17" s="5" t="s">
        <v>204</v>
      </c>
      <c r="C17" s="5" t="s">
        <v>170</v>
      </c>
      <c r="D17" s="5" t="s">
        <v>170</v>
      </c>
      <c r="E17" s="5" t="s">
        <v>205</v>
      </c>
    </row>
    <row r="18" spans="1:5" s="2" customFormat="1" x14ac:dyDescent="0.25">
      <c r="A18" s="2" t="s">
        <v>206</v>
      </c>
      <c r="B18" s="2"/>
      <c r="C18" s="2"/>
      <c r="D18" s="2"/>
      <c r="E18" s="2"/>
    </row>
  </sheetData>
  <mergeCells count="4">
    <mergeCell ref="A1:E1"/>
    <mergeCell ref="A2:E2"/>
    <mergeCell ref="A10:E10"/>
    <mergeCell ref="A18:E18"/>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pane ySplit="4" topLeftCell="A5" activePane="bottomLeft" state="frozen"/>
      <selection pane="bottomLeft"/>
    </sheetView>
  </sheetViews>
  <sheetFormatPr defaultRowHeight="15" outlineLevelRow="0" outlineLevelCol="0" x14ac:dyDescent="55"/>
  <cols>
    <col min="1" max="1" width="18" customWidth="1"/>
    <col min="2" max="2" width="90" customWidth="1"/>
  </cols>
  <sheetData>
    <row r="1" ht="22" customHeight="1" spans="1:2" s="1" customFormat="1" x14ac:dyDescent="0.25">
      <c r="A1" s="1" t="s">
        <v>207</v>
      </c>
      <c r="B1" s="1"/>
    </row>
    <row r="2" spans="1:2" s="2" customFormat="1" x14ac:dyDescent="0.25">
      <c r="A2" s="2" t="s">
        <v>1</v>
      </c>
      <c r="B2" s="2"/>
    </row>
    <row r="4" spans="1:2" s="3" customFormat="1" x14ac:dyDescent="0.25">
      <c r="A4" s="4" t="s">
        <v>208</v>
      </c>
      <c r="B4" s="4" t="s">
        <v>65</v>
      </c>
    </row>
    <row r="5" spans="1:2" x14ac:dyDescent="0.25">
      <c r="A5" s="5" t="s">
        <v>209</v>
      </c>
      <c r="B5" s="5" t="s">
        <v>210</v>
      </c>
    </row>
    <row r="6" spans="1:2" x14ac:dyDescent="0.25">
      <c r="A6" s="5" t="s">
        <v>211</v>
      </c>
      <c r="B6" s="5" t="s">
        <v>212</v>
      </c>
    </row>
    <row r="7" spans="1:2" x14ac:dyDescent="0.25">
      <c r="A7" s="5" t="s">
        <v>213</v>
      </c>
      <c r="B7" s="5" t="s">
        <v>214</v>
      </c>
    </row>
    <row r="8" spans="1:2" x14ac:dyDescent="0.25">
      <c r="A8" s="5" t="s">
        <v>215</v>
      </c>
      <c r="B8" s="5" t="s">
        <v>216</v>
      </c>
    </row>
    <row r="9" spans="1:2" x14ac:dyDescent="0.25">
      <c r="A9" s="5" t="s">
        <v>217</v>
      </c>
      <c r="B9" s="5" t="s">
        <v>218</v>
      </c>
    </row>
    <row r="10" spans="1:2" x14ac:dyDescent="0.25">
      <c r="A10" s="5" t="s">
        <v>219</v>
      </c>
      <c r="B10" s="5" t="s">
        <v>220</v>
      </c>
    </row>
    <row r="11" spans="1:2" x14ac:dyDescent="0.25">
      <c r="A11" s="5" t="s">
        <v>221</v>
      </c>
      <c r="B11" s="5" t="s">
        <v>222</v>
      </c>
    </row>
    <row r="12" spans="1:2" x14ac:dyDescent="0.25">
      <c r="A12" s="5" t="s">
        <v>223</v>
      </c>
      <c r="B12" s="5" t="s">
        <v>224</v>
      </c>
    </row>
    <row r="13" spans="1:2" x14ac:dyDescent="0.25">
      <c r="A13" s="5" t="s">
        <v>73</v>
      </c>
      <c r="B13" s="5" t="s">
        <v>225</v>
      </c>
    </row>
    <row r="14" spans="1:2" s="2" customFormat="1" x14ac:dyDescent="0.25">
      <c r="A14" s="2" t="s">
        <v>226</v>
      </c>
      <c r="B14" s="2"/>
    </row>
  </sheetData>
  <mergeCells count="3">
    <mergeCell ref="A1:B1"/>
    <mergeCell ref="A2:B2"/>
    <mergeCell ref="A14:B14"/>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制度診断</vt:lpstr>
      <vt:lpstr>経費明細</vt:lpstr>
      <vt:lpstr>資金繰り</vt:lpstr>
      <vt:lpstr>必要書類チェック</vt:lpstr>
      <vt:lpstr>スケジュール</vt:lpstr>
      <vt:lpstr>事業計画</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2026-09-27T18:02:06Z</dcterms:created>
  <dcterms:modified xsi:type="dcterms:W3CDTF">2026-09-27T18:02:06Z</dcterms:modified>
</cp:coreProperties>
</file>